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25" activeTab="1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</externalReferences>
  <definedNames>
    <definedName name="_xlnm.Print_Area" localSheetId="0">diff!$A$1:$M$60</definedName>
    <definedName name="_xlnm.Print_Area" localSheetId="1">Sheet1!$A$1:$W$60</definedName>
  </definedNames>
  <calcPr calcId="145621"/>
</workbook>
</file>

<file path=xl/calcChain.xml><?xml version="1.0" encoding="utf-8"?>
<calcChain xmlns="http://schemas.openxmlformats.org/spreadsheetml/2006/main">
  <c r="H57" i="4" l="1"/>
  <c r="G57" i="4"/>
  <c r="F57" i="4"/>
  <c r="H56" i="4"/>
  <c r="G56" i="4"/>
  <c r="F56" i="4"/>
  <c r="H55" i="4"/>
  <c r="G55" i="4"/>
  <c r="F55" i="4"/>
  <c r="H54" i="4"/>
  <c r="G54" i="4"/>
  <c r="F54" i="4"/>
  <c r="H53" i="4"/>
  <c r="G53" i="4"/>
  <c r="F53" i="4"/>
  <c r="H52" i="4"/>
  <c r="G52" i="4"/>
  <c r="F52" i="4"/>
  <c r="E51" i="4"/>
  <c r="H50" i="4"/>
  <c r="G50" i="4"/>
  <c r="F50" i="4"/>
  <c r="H49" i="4"/>
  <c r="G49" i="4"/>
  <c r="F49" i="4"/>
  <c r="H48" i="4"/>
  <c r="G48" i="4"/>
  <c r="F48" i="4"/>
  <c r="H47" i="4"/>
  <c r="G47" i="4"/>
  <c r="F47" i="4"/>
  <c r="E46" i="4"/>
  <c r="H45" i="4"/>
  <c r="G45" i="4"/>
  <c r="F45" i="4"/>
  <c r="H44" i="4"/>
  <c r="G44" i="4"/>
  <c r="F44" i="4"/>
  <c r="E43" i="4"/>
  <c r="H41" i="4"/>
  <c r="G41" i="4"/>
  <c r="F41" i="4"/>
  <c r="H40" i="4"/>
  <c r="G40" i="4"/>
  <c r="F40" i="4"/>
  <c r="H39" i="4"/>
  <c r="G39" i="4"/>
  <c r="F39" i="4"/>
  <c r="E38" i="4"/>
  <c r="H37" i="4"/>
  <c r="G37" i="4"/>
  <c r="F37" i="4"/>
  <c r="H34" i="4"/>
  <c r="G34" i="4"/>
  <c r="F34" i="4"/>
  <c r="H33" i="4"/>
  <c r="G33" i="4"/>
  <c r="F33" i="4"/>
  <c r="H32" i="4"/>
  <c r="G32" i="4"/>
  <c r="F32" i="4"/>
  <c r="H31" i="4"/>
  <c r="G31" i="4"/>
  <c r="F31" i="4"/>
  <c r="H30" i="4"/>
  <c r="G30" i="4"/>
  <c r="F30" i="4"/>
  <c r="H29" i="4"/>
  <c r="G29" i="4"/>
  <c r="F29" i="4"/>
  <c r="E28" i="4"/>
  <c r="H27" i="4"/>
  <c r="G27" i="4"/>
  <c r="F27" i="4"/>
  <c r="H26" i="4"/>
  <c r="G26" i="4"/>
  <c r="F26" i="4"/>
  <c r="H25" i="4"/>
  <c r="G25" i="4"/>
  <c r="F25" i="4"/>
  <c r="H24" i="4"/>
  <c r="G24" i="4"/>
  <c r="F24" i="4"/>
  <c r="E23" i="4"/>
  <c r="H22" i="4"/>
  <c r="G22" i="4"/>
  <c r="F22" i="4"/>
  <c r="H21" i="4"/>
  <c r="G21" i="4"/>
  <c r="F21" i="4"/>
  <c r="E20" i="4"/>
  <c r="E19" i="4" s="1"/>
  <c r="H18" i="4"/>
  <c r="G18" i="4"/>
  <c r="F18" i="4"/>
  <c r="H17" i="4"/>
  <c r="G17" i="4"/>
  <c r="F17" i="4"/>
  <c r="H16" i="4"/>
  <c r="G16" i="4"/>
  <c r="F16" i="4"/>
  <c r="E15" i="4"/>
  <c r="H14" i="4"/>
  <c r="G14" i="4"/>
  <c r="F14" i="4"/>
  <c r="E11" i="4"/>
  <c r="H10" i="4"/>
  <c r="G10" i="4"/>
  <c r="F10" i="4"/>
  <c r="H9" i="4"/>
  <c r="G9" i="4"/>
  <c r="F9" i="4"/>
  <c r="H8" i="4"/>
  <c r="G8" i="4"/>
  <c r="F8" i="4"/>
  <c r="H7" i="4"/>
  <c r="G7" i="4"/>
  <c r="F7" i="4"/>
  <c r="H51" i="4" l="1"/>
  <c r="F43" i="4"/>
  <c r="G46" i="4"/>
  <c r="H46" i="4"/>
  <c r="F15" i="4"/>
  <c r="H20" i="4"/>
  <c r="G15" i="4"/>
  <c r="F23" i="4"/>
  <c r="G28" i="4"/>
  <c r="G43" i="4"/>
  <c r="F51" i="4"/>
  <c r="H15" i="4"/>
  <c r="H28" i="4"/>
  <c r="F28" i="4"/>
  <c r="F38" i="4"/>
  <c r="H11" i="4"/>
  <c r="F20" i="4"/>
  <c r="G38" i="4"/>
  <c r="F46" i="4"/>
  <c r="G20" i="4"/>
  <c r="G23" i="4"/>
  <c r="H43" i="4"/>
  <c r="H23" i="4"/>
  <c r="H19" i="4" s="1"/>
  <c r="H38" i="4"/>
  <c r="G51" i="4"/>
  <c r="G11" i="4"/>
  <c r="E13" i="4"/>
  <c r="E42" i="4"/>
  <c r="E36" i="4" s="1"/>
  <c r="F11" i="4"/>
  <c r="F42" i="4" l="1"/>
  <c r="F36" i="4" s="1"/>
  <c r="H13" i="4"/>
  <c r="H42" i="4"/>
  <c r="H36" i="4" s="1"/>
  <c r="G42" i="4"/>
  <c r="G36" i="4" s="1"/>
  <c r="F19" i="4"/>
  <c r="F13" i="4" s="1"/>
  <c r="G19" i="4"/>
  <c r="G13" i="4" s="1"/>
  <c r="E59" i="4"/>
  <c r="E60" i="4" s="1"/>
  <c r="H59" i="4" l="1"/>
  <c r="H60" i="4" s="1"/>
  <c r="G59" i="4"/>
  <c r="G60" i="4" s="1"/>
  <c r="F59" i="4"/>
  <c r="F60" i="4" s="1"/>
  <c r="H57" i="1"/>
  <c r="H52" i="1"/>
  <c r="H53" i="1"/>
  <c r="H54" i="1"/>
  <c r="H55" i="1"/>
  <c r="H56" i="1"/>
  <c r="H47" i="1"/>
  <c r="H48" i="1"/>
  <c r="H49" i="1"/>
  <c r="H50" i="1"/>
  <c r="H44" i="1"/>
  <c r="H45" i="1"/>
  <c r="H39" i="1"/>
  <c r="H40" i="1"/>
  <c r="H41" i="1"/>
  <c r="H37" i="1"/>
  <c r="H34" i="1"/>
  <c r="H29" i="1"/>
  <c r="H30" i="1"/>
  <c r="H31" i="1"/>
  <c r="H32" i="1"/>
  <c r="H33" i="1"/>
  <c r="H24" i="1"/>
  <c r="H25" i="1"/>
  <c r="H26" i="1"/>
  <c r="H27" i="1"/>
  <c r="H21" i="1"/>
  <c r="H22" i="1"/>
  <c r="H16" i="1"/>
  <c r="H17" i="1"/>
  <c r="H18" i="1"/>
  <c r="H14" i="1"/>
  <c r="H7" i="1"/>
  <c r="H8" i="1"/>
  <c r="H9" i="1"/>
  <c r="H10" i="1"/>
  <c r="G57" i="1" l="1"/>
  <c r="G56" i="1"/>
  <c r="G55" i="1"/>
  <c r="G54" i="1"/>
  <c r="G53" i="1"/>
  <c r="G52" i="1"/>
  <c r="G50" i="1"/>
  <c r="G49" i="1"/>
  <c r="G48" i="1"/>
  <c r="G47" i="1"/>
  <c r="G45" i="1"/>
  <c r="G44" i="1"/>
  <c r="G41" i="1"/>
  <c r="G40" i="1"/>
  <c r="G39" i="1"/>
  <c r="G37" i="1"/>
  <c r="G34" i="1"/>
  <c r="G33" i="1"/>
  <c r="G32" i="1"/>
  <c r="G31" i="1"/>
  <c r="G30" i="1"/>
  <c r="G29" i="1"/>
  <c r="G27" i="1"/>
  <c r="G26" i="1"/>
  <c r="G25" i="1"/>
  <c r="G24" i="1"/>
  <c r="G22" i="1"/>
  <c r="G21" i="1"/>
  <c r="G18" i="1"/>
  <c r="G17" i="1"/>
  <c r="G16" i="1"/>
  <c r="G14" i="1"/>
  <c r="G10" i="1"/>
  <c r="G9" i="1"/>
  <c r="G8" i="1"/>
  <c r="G7" i="1"/>
  <c r="H51" i="1" l="1"/>
  <c r="H46" i="1"/>
  <c r="H43" i="1"/>
  <c r="H38" i="1"/>
  <c r="H28" i="1"/>
  <c r="H20" i="1"/>
  <c r="H15" i="1"/>
  <c r="H11" i="1"/>
  <c r="H42" i="1" l="1"/>
  <c r="H36" i="1" l="1"/>
  <c r="G51" i="1"/>
  <c r="G46" i="1"/>
  <c r="G43" i="1"/>
  <c r="G28" i="1"/>
  <c r="G20" i="1"/>
  <c r="G42" i="1" l="1"/>
  <c r="G11" i="1"/>
  <c r="G15" i="1"/>
  <c r="G38" i="1"/>
  <c r="F57" i="1"/>
  <c r="F56" i="1"/>
  <c r="F55" i="1"/>
  <c r="F54" i="1"/>
  <c r="F53" i="1"/>
  <c r="F52" i="1"/>
  <c r="F50" i="1"/>
  <c r="F49" i="1"/>
  <c r="F48" i="1"/>
  <c r="F47" i="1"/>
  <c r="F45" i="1"/>
  <c r="F44" i="1"/>
  <c r="F40" i="1"/>
  <c r="F41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8" i="1"/>
  <c r="F9" i="1"/>
  <c r="F10" i="1"/>
  <c r="F7" i="1"/>
  <c r="G36" i="1" l="1"/>
  <c r="F20" i="1" l="1"/>
  <c r="G23" i="1" l="1"/>
  <c r="G19" i="1" s="1"/>
  <c r="G13" i="1" s="1"/>
  <c r="H23" i="1" l="1"/>
  <c r="H19" i="1" l="1"/>
  <c r="H13" i="1" l="1"/>
  <c r="E51" i="1"/>
  <c r="F51" i="1"/>
  <c r="E46" i="1"/>
  <c r="F46" i="1"/>
  <c r="E43" i="1"/>
  <c r="F43" i="1"/>
  <c r="E38" i="1"/>
  <c r="F38" i="1"/>
  <c r="E20" i="1"/>
  <c r="E23" i="1"/>
  <c r="F23" i="1"/>
  <c r="E28" i="1"/>
  <c r="F28" i="1"/>
  <c r="E15" i="1"/>
  <c r="F15" i="1"/>
  <c r="H59" i="1" l="1"/>
  <c r="F42" i="1"/>
  <c r="E42" i="1"/>
  <c r="E36" i="1" s="1"/>
  <c r="F19" i="1"/>
  <c r="E19" i="1"/>
  <c r="E13" i="1" s="1"/>
  <c r="H60" i="1" l="1"/>
  <c r="E59" i="1"/>
  <c r="E11" i="1" l="1"/>
  <c r="E60" i="1" l="1"/>
  <c r="F36" i="1" l="1"/>
  <c r="F13" i="1" l="1"/>
  <c r="F59" i="1" l="1"/>
  <c r="F11" i="1"/>
  <c r="F60" i="1" l="1"/>
  <c r="G59" i="1"/>
  <c r="G60" i="1" s="1"/>
</calcChain>
</file>

<file path=xl/sharedStrings.xml><?xml version="1.0" encoding="utf-8"?>
<sst xmlns="http://schemas.openxmlformats.org/spreadsheetml/2006/main" count="112" uniqueCount="37">
  <si>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</si>
  <si>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</si>
  <si>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</si>
  <si>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</si>
  <si>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</si>
  <si>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</si>
  <si>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</si>
  <si>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</si>
  <si>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</si>
  <si>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</si>
  <si>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</si>
  <si>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</si>
  <si>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</si>
  <si>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</si>
  <si>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</si>
  <si>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</si>
  <si>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</si>
  <si>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</si>
  <si>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</si>
  <si>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</si>
  <si>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</si>
  <si>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</si>
  <si>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</si>
  <si>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</si>
  <si>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</si>
  <si>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</si>
  <si>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</si>
  <si>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</si>
  <si>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</si>
  <si>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</si>
  <si>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</si>
  <si>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</si>
  <si>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</si>
  <si>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</si>
  <si>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7. OTHER ACCOUNTS PAYABLE</t>
  </si>
  <si>
    <t>OLD</t>
  </si>
  <si>
    <t>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</si>
</sst>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29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13"/>
      <color theme="1"/>
      <name val="Tahoma"/>
      <family val="2"/>
    </font>
    <font>
      <sz val="10"/>
      <color theme="1"/>
      <name val="Arial"/>
      <family val="2"/>
    </font>
    <font>
      <b/>
      <sz val="13"/>
      <color theme="1"/>
      <name val="Tahoma"/>
      <family val="2"/>
    </font>
    <font>
      <b/>
      <sz val="18"/>
      <color theme="1"/>
      <name val="Arial"/>
      <family val="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b/>
      <sz val="14"/>
      <color theme="1"/>
      <name val="Tahoma"/>
      <family val="2"/>
    </font>
    <font>
      <sz val="14"/>
      <color theme="1"/>
      <name val="Tahoma"/>
      <family val="2"/>
    </font>
    <font>
      <b/>
      <sz val="14"/>
      <color theme="0"/>
      <name val="Tahoma"/>
      <family val="2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i/>
      <sz val="14"/>
      <name val="Tahoma"/>
      <family val="2"/>
    </font>
    <font>
      <sz val="20"/>
      <name val="Tahoma"/>
      <family val="2"/>
    </font>
    <font>
      <sz val="20"/>
      <color theme="1"/>
      <name val="Tahoma"/>
      <family val="2"/>
    </font>
    <font>
      <b/>
      <sz val="20"/>
      <name val="Tahoma"/>
      <family val="2"/>
    </font>
    <font>
      <b/>
      <sz val="20"/>
      <color theme="1"/>
      <name val="Tahoma"/>
      <family val="2"/>
    </font>
    <font>
      <b/>
      <sz val="20"/>
      <color theme="0"/>
      <name val="Tahoma"/>
      <family val="2"/>
    </font>
    <font>
      <sz val="20"/>
      <color theme="0"/>
      <name val="Tahoma"/>
      <family val="2"/>
    </font>
    <font>
      <i/>
      <sz val="20"/>
      <color indexed="50"/>
      <name val="Tahoma"/>
      <family val="2"/>
    </font>
    <font>
      <i/>
      <sz val="20"/>
      <color theme="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0">
    <xf numFmtId="0" fontId="0" fillId="0" borderId="0" xfId="0"/>
    <xf numFmtId="3" fontId="3" fillId="2" borderId="1" xfId="0" applyNumberFormat="1" applyFont="1" applyFill="1" applyBorder="1" applyAlignment="1">
      <alignment vertical="center"/>
    </xf>
    <xf numFmtId="3" fontId="3" fillId="0" borderId="0" xfId="0" applyNumberFormat="1" applyFont="1" applyBorder="1" applyAlignment="1"/>
    <xf numFmtId="0" fontId="0" fillId="0" borderId="0" xfId="0" applyAlignment="1"/>
    <xf numFmtId="0" fontId="4" fillId="0" borderId="0" xfId="0" applyFont="1"/>
    <xf numFmtId="3" fontId="2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3" fillId="0" borderId="0" xfId="1" applyNumberFormat="1" applyFont="1" applyFill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3" fillId="2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8" fillId="0" borderId="0" xfId="0" applyFont="1"/>
    <xf numFmtId="3" fontId="9" fillId="0" borderId="0" xfId="0" applyNumberFormat="1" applyFont="1" applyBorder="1" applyAlignment="1"/>
    <xf numFmtId="3" fontId="9" fillId="0" borderId="0" xfId="1" applyNumberFormat="1" applyFont="1" applyFill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9" fillId="2" borderId="0" xfId="1" applyNumberFormat="1" applyFont="1" applyFill="1" applyBorder="1" applyAlignment="1">
      <alignment vertical="center"/>
    </xf>
    <xf numFmtId="3" fontId="9" fillId="2" borderId="1" xfId="1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10" fillId="0" borderId="0" xfId="0" applyFont="1" applyAlignment="1">
      <alignment horizontal="center"/>
    </xf>
    <xf numFmtId="3" fontId="12" fillId="0" borderId="0" xfId="0" quotePrefix="1" applyNumberFormat="1" applyFont="1" applyAlignment="1">
      <alignment horizontal="center" vertical="top"/>
    </xf>
    <xf numFmtId="3" fontId="12" fillId="0" borderId="0" xfId="0" applyNumberFormat="1" applyFont="1" applyAlignment="1">
      <alignment horizontal="center" vertical="top"/>
    </xf>
    <xf numFmtId="0" fontId="13" fillId="0" borderId="0" xfId="0" applyFont="1"/>
    <xf numFmtId="3" fontId="12" fillId="0" borderId="0" xfId="0" applyNumberFormat="1" applyFont="1" applyBorder="1"/>
    <xf numFmtId="187" fontId="12" fillId="0" borderId="0" xfId="0" applyNumberFormat="1" applyFont="1" applyAlignment="1">
      <alignment horizontal="right"/>
    </xf>
    <xf numFmtId="0" fontId="14" fillId="3" borderId="2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37" fontId="14" fillId="0" borderId="0" xfId="0" applyNumberFormat="1" applyFont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/>
    <xf numFmtId="3" fontId="12" fillId="0" borderId="0" xfId="0" applyNumberFormat="1" applyFont="1" applyBorder="1" applyAlignment="1">
      <alignment vertical="center"/>
    </xf>
    <xf numFmtId="37" fontId="12" fillId="0" borderId="0" xfId="0" applyNumberFormat="1" applyFont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7" fontId="14" fillId="2" borderId="1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/>
    <xf numFmtId="3" fontId="14" fillId="0" borderId="0" xfId="0" applyNumberFormat="1" applyFont="1" applyBorder="1" applyAlignment="1"/>
    <xf numFmtId="37" fontId="14" fillId="0" borderId="0" xfId="0" applyNumberFormat="1" applyFont="1" applyBorder="1" applyAlignment="1"/>
    <xf numFmtId="3" fontId="17" fillId="0" borderId="0" xfId="0" applyNumberFormat="1" applyFont="1" applyBorder="1" applyAlignment="1"/>
    <xf numFmtId="3" fontId="12" fillId="0" borderId="0" xfId="0" applyNumberFormat="1" applyFont="1"/>
    <xf numFmtId="37" fontId="14" fillId="0" borderId="0" xfId="1" applyNumberFormat="1" applyFont="1" applyBorder="1" applyAlignment="1">
      <alignment vertical="center"/>
    </xf>
    <xf numFmtId="3" fontId="14" fillId="0" borderId="0" xfId="1" applyNumberFormat="1" applyFont="1" applyBorder="1" applyAlignment="1">
      <alignment vertical="center"/>
    </xf>
    <xf numFmtId="3" fontId="12" fillId="0" borderId="0" xfId="0" applyNumberFormat="1" applyFont="1" applyBorder="1" applyAlignment="1">
      <alignment horizontal="left" vertical="center"/>
    </xf>
    <xf numFmtId="37" fontId="18" fillId="0" borderId="0" xfId="1" applyNumberFormat="1" applyFont="1" applyBorder="1" applyAlignment="1">
      <alignment vertical="center"/>
    </xf>
    <xf numFmtId="3" fontId="18" fillId="0" borderId="0" xfId="1" applyNumberFormat="1" applyFont="1" applyBorder="1" applyAlignment="1">
      <alignment vertical="center"/>
    </xf>
    <xf numFmtId="3" fontId="12" fillId="0" borderId="0" xfId="0" applyNumberFormat="1" applyFont="1" applyFill="1" applyBorder="1" applyAlignment="1">
      <alignment horizontal="left" vertical="center"/>
    </xf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3" fontId="12" fillId="0" borderId="0" xfId="0" quotePrefix="1" applyNumberFormat="1" applyFont="1" applyFill="1" applyBorder="1" applyAlignment="1">
      <alignment horizontal="left" vertical="center"/>
    </xf>
    <xf numFmtId="3" fontId="19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left" vertical="center" indent="2"/>
    </xf>
    <xf numFmtId="3" fontId="14" fillId="0" borderId="0" xfId="0" applyNumberFormat="1" applyFont="1" applyFill="1" applyBorder="1"/>
    <xf numFmtId="3" fontId="14" fillId="0" borderId="0" xfId="0" applyNumberFormat="1" applyFont="1" applyBorder="1"/>
    <xf numFmtId="3" fontId="14" fillId="0" borderId="0" xfId="0" applyNumberFormat="1" applyFont="1" applyFill="1" applyBorder="1" applyAlignment="1">
      <alignment horizontal="left" vertical="center"/>
    </xf>
    <xf numFmtId="37" fontId="17" fillId="0" borderId="0" xfId="1" applyNumberFormat="1" applyFont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/>
    <xf numFmtId="37" fontId="14" fillId="2" borderId="0" xfId="1" applyNumberFormat="1" applyFont="1" applyFill="1" applyBorder="1" applyAlignment="1">
      <alignment vertical="center"/>
    </xf>
    <xf numFmtId="3" fontId="14" fillId="2" borderId="0" xfId="1" applyNumberFormat="1" applyFont="1" applyFill="1" applyBorder="1" applyAlignment="1">
      <alignment vertical="center"/>
    </xf>
    <xf numFmtId="3" fontId="14" fillId="2" borderId="1" xfId="0" quotePrefix="1" applyNumberFormat="1" applyFont="1" applyFill="1" applyBorder="1" applyAlignment="1">
      <alignment horizontal="left" vertical="center"/>
    </xf>
    <xf numFmtId="3" fontId="14" fillId="2" borderId="1" xfId="0" applyNumberFormat="1" applyFont="1" applyFill="1" applyBorder="1"/>
    <xf numFmtId="37" fontId="14" fillId="2" borderId="1" xfId="1" applyNumberFormat="1" applyFont="1" applyFill="1" applyBorder="1" applyAlignment="1">
      <alignment vertical="center"/>
    </xf>
    <xf numFmtId="3" fontId="14" fillId="2" borderId="1" xfId="1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7" fontId="14" fillId="3" borderId="0" xfId="1" applyNumberFormat="1" applyFont="1" applyFill="1" applyBorder="1" applyAlignment="1">
      <alignment vertical="center"/>
    </xf>
    <xf numFmtId="3" fontId="14" fillId="3" borderId="0" xfId="1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0" xfId="0" applyFill="1"/>
    <xf numFmtId="0" fontId="0" fillId="4" borderId="0" xfId="0" applyFill="1"/>
    <xf numFmtId="3" fontId="12" fillId="4" borderId="0" xfId="0" applyNumberFormat="1" applyFont="1" applyFill="1" applyBorder="1" applyAlignment="1">
      <alignment vertical="center"/>
    </xf>
    <xf numFmtId="3" fontId="16" fillId="4" borderId="0" xfId="0" applyNumberFormat="1" applyFont="1" applyFill="1" applyBorder="1" applyAlignment="1">
      <alignment vertical="center"/>
    </xf>
    <xf numFmtId="3" fontId="14" fillId="4" borderId="0" xfId="1" applyNumberFormat="1" applyFont="1" applyFill="1" applyBorder="1" applyAlignment="1">
      <alignment vertical="center"/>
    </xf>
    <xf numFmtId="3" fontId="18" fillId="4" borderId="0" xfId="1" applyNumberFormat="1" applyFont="1" applyFill="1" applyBorder="1" applyAlignment="1">
      <alignment vertical="center"/>
    </xf>
    <xf numFmtId="3" fontId="12" fillId="4" borderId="0" xfId="1" applyNumberFormat="1" applyFont="1" applyFill="1" applyBorder="1" applyAlignment="1">
      <alignment vertical="center"/>
    </xf>
    <xf numFmtId="3" fontId="17" fillId="4" borderId="0" xfId="1" applyNumberFormat="1" applyFont="1" applyFill="1" applyBorder="1" applyAlignment="1">
      <alignment vertical="center"/>
    </xf>
    <xf numFmtId="188" fontId="11" fillId="0" borderId="0" xfId="0" quotePrefix="1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3" fontId="14" fillId="3" borderId="2" xfId="0" applyNumberFormat="1" applyFont="1" applyFill="1" applyBorder="1" applyAlignment="1">
      <alignment horizontal="center"/>
    </xf>
    <xf numFmtId="188" fontId="21" fillId="0" borderId="0" xfId="0" quotePrefix="1" applyNumberFormat="1" applyFont="1" applyAlignment="1">
      <alignment horizontal="center" vertical="center"/>
    </xf>
    <xf numFmtId="0" fontId="21" fillId="0" borderId="0" xfId="0" applyFont="1"/>
    <xf numFmtId="3" fontId="21" fillId="0" borderId="0" xfId="0" quotePrefix="1" applyNumberFormat="1" applyFont="1" applyAlignment="1">
      <alignment horizontal="center" vertical="top"/>
    </xf>
    <xf numFmtId="3" fontId="21" fillId="0" borderId="0" xfId="0" applyNumberFormat="1" applyFont="1" applyAlignment="1">
      <alignment horizontal="center" vertical="top"/>
    </xf>
    <xf numFmtId="3" fontId="23" fillId="0" borderId="0" xfId="0" applyNumberFormat="1" applyFont="1" applyAlignment="1">
      <alignment horizontal="center" vertical="center"/>
    </xf>
    <xf numFmtId="3" fontId="21" fillId="0" borderId="0" xfId="0" applyNumberFormat="1" applyFont="1" applyBorder="1"/>
    <xf numFmtId="187" fontId="21" fillId="0" borderId="0" xfId="0" applyNumberFormat="1" applyFont="1" applyAlignment="1">
      <alignment horizontal="right"/>
    </xf>
    <xf numFmtId="3" fontId="23" fillId="3" borderId="2" xfId="0" applyNumberFormat="1" applyFont="1" applyFill="1" applyBorder="1" applyAlignment="1">
      <alignment horizontal="center"/>
    </xf>
    <xf numFmtId="0" fontId="23" fillId="3" borderId="2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0" fontId="22" fillId="0" borderId="0" xfId="0" applyFont="1" applyFill="1" applyBorder="1"/>
    <xf numFmtId="3" fontId="21" fillId="0" borderId="0" xfId="0" applyNumberFormat="1" applyFont="1" applyBorder="1" applyAlignment="1"/>
    <xf numFmtId="3" fontId="21" fillId="0" borderId="0" xfId="0" applyNumberFormat="1" applyFont="1" applyBorder="1" applyAlignment="1">
      <alignment vertical="center"/>
    </xf>
    <xf numFmtId="37" fontId="21" fillId="0" borderId="0" xfId="0" applyNumberFormat="1" applyFont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3" fillId="2" borderId="1" xfId="0" applyNumberFormat="1" applyFont="1" applyFill="1" applyBorder="1" applyAlignment="1">
      <alignment vertical="center"/>
    </xf>
    <xf numFmtId="37" fontId="23" fillId="2" borderId="1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/>
    <xf numFmtId="3" fontId="23" fillId="0" borderId="0" xfId="0" applyNumberFormat="1" applyFont="1" applyBorder="1" applyAlignment="1"/>
    <xf numFmtId="37" fontId="23" fillId="0" borderId="0" xfId="0" applyNumberFormat="1" applyFont="1" applyBorder="1" applyAlignment="1"/>
    <xf numFmtId="3" fontId="25" fillId="0" borderId="0" xfId="0" applyNumberFormat="1" applyFont="1" applyBorder="1" applyAlignment="1"/>
    <xf numFmtId="3" fontId="26" fillId="0" borderId="0" xfId="0" applyNumberFormat="1" applyFont="1" applyAlignment="1"/>
    <xf numFmtId="3" fontId="24" fillId="0" borderId="0" xfId="0" applyNumberFormat="1" applyFont="1" applyFill="1" applyBorder="1" applyAlignment="1"/>
    <xf numFmtId="0" fontId="21" fillId="0" borderId="0" xfId="0" applyFont="1" applyAlignment="1"/>
    <xf numFmtId="3" fontId="23" fillId="3" borderId="0" xfId="0" applyNumberFormat="1" applyFont="1" applyFill="1" applyBorder="1" applyAlignment="1">
      <alignment vertical="center"/>
    </xf>
    <xf numFmtId="37" fontId="23" fillId="3" borderId="0" xfId="1" applyNumberFormat="1" applyFont="1" applyFill="1" applyBorder="1" applyAlignment="1">
      <alignment vertical="center"/>
    </xf>
    <xf numFmtId="3" fontId="23" fillId="3" borderId="0" xfId="1" applyNumberFormat="1" applyFont="1" applyFill="1" applyBorder="1" applyAlignment="1">
      <alignment vertical="center"/>
    </xf>
    <xf numFmtId="3" fontId="24" fillId="0" borderId="0" xfId="1" applyNumberFormat="1" applyFont="1" applyFill="1" applyBorder="1" applyAlignment="1">
      <alignment vertical="center"/>
    </xf>
    <xf numFmtId="3" fontId="23" fillId="0" borderId="0" xfId="1" applyNumberFormat="1" applyFont="1" applyFill="1" applyBorder="1" applyAlignment="1">
      <alignment vertical="center"/>
    </xf>
    <xf numFmtId="3" fontId="21" fillId="0" borderId="0" xfId="0" applyNumberFormat="1" applyFont="1"/>
    <xf numFmtId="37" fontId="23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3" fontId="21" fillId="0" borderId="0" xfId="0" applyNumberFormat="1" applyFont="1" applyBorder="1" applyAlignment="1">
      <alignment horizontal="left" vertical="center"/>
    </xf>
    <xf numFmtId="37" fontId="26" fillId="0" borderId="0" xfId="1" applyNumberFormat="1" applyFont="1" applyBorder="1" applyAlignment="1">
      <alignment vertical="center"/>
    </xf>
    <xf numFmtId="3" fontId="26" fillId="0" borderId="0" xfId="1" applyNumberFormat="1" applyFont="1" applyBorder="1" applyAlignment="1">
      <alignment vertical="center"/>
    </xf>
    <xf numFmtId="3" fontId="22" fillId="0" borderId="0" xfId="1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horizontal="left" vertical="center"/>
    </xf>
    <xf numFmtId="37" fontId="21" fillId="0" borderId="0" xfId="1" applyNumberFormat="1" applyFont="1" applyBorder="1" applyAlignment="1">
      <alignment vertical="center"/>
    </xf>
    <xf numFmtId="3" fontId="21" fillId="0" borderId="0" xfId="1" applyNumberFormat="1" applyFont="1" applyBorder="1" applyAlignment="1">
      <alignment vertical="center"/>
    </xf>
    <xf numFmtId="3" fontId="21" fillId="0" borderId="0" xfId="0" quotePrefix="1" applyNumberFormat="1" applyFont="1" applyFill="1" applyBorder="1" applyAlignment="1">
      <alignment horizontal="left" vertical="center"/>
    </xf>
    <xf numFmtId="3" fontId="27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horizontal="left" vertical="center" indent="2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3" fontId="23" fillId="0" borderId="0" xfId="0" applyNumberFormat="1" applyFont="1" applyFill="1" applyBorder="1" applyAlignment="1">
      <alignment horizontal="left" vertical="center"/>
    </xf>
    <xf numFmtId="37" fontId="25" fillId="0" borderId="0" xfId="1" applyNumberFormat="1" applyFont="1" applyBorder="1" applyAlignment="1">
      <alignment vertical="center"/>
    </xf>
    <xf numFmtId="3" fontId="25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6" fillId="0" borderId="0" xfId="0" applyNumberFormat="1" applyFont="1" applyBorder="1"/>
    <xf numFmtId="3" fontId="26" fillId="0" borderId="0" xfId="1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0" fontId="26" fillId="0" borderId="0" xfId="0" applyFont="1"/>
    <xf numFmtId="3" fontId="23" fillId="2" borderId="0" xfId="0" applyNumberFormat="1" applyFont="1" applyFill="1" applyBorder="1" applyAlignment="1">
      <alignment vertical="center"/>
    </xf>
    <xf numFmtId="3" fontId="23" fillId="2" borderId="0" xfId="0" applyNumberFormat="1" applyFont="1" applyFill="1" applyBorder="1"/>
    <xf numFmtId="37" fontId="23" fillId="2" borderId="0" xfId="1" applyNumberFormat="1" applyFont="1" applyFill="1" applyBorder="1" applyAlignment="1">
      <alignment vertical="center"/>
    </xf>
    <xf numFmtId="3" fontId="23" fillId="2" borderId="0" xfId="1" applyNumberFormat="1" applyFont="1" applyFill="1" applyBorder="1" applyAlignment="1">
      <alignment vertical="center"/>
    </xf>
    <xf numFmtId="3" fontId="26" fillId="0" borderId="0" xfId="0" applyNumberFormat="1" applyFont="1"/>
    <xf numFmtId="0" fontId="25" fillId="0" borderId="0" xfId="0" applyFont="1" applyFill="1" applyBorder="1" applyAlignment="1">
      <alignment vertical="center"/>
    </xf>
    <xf numFmtId="3" fontId="25" fillId="0" borderId="0" xfId="0" applyNumberFormat="1" applyFont="1" applyFill="1" applyBorder="1"/>
    <xf numFmtId="3" fontId="25" fillId="0" borderId="0" xfId="0" applyNumberFormat="1" applyFont="1" applyBorder="1"/>
    <xf numFmtId="3" fontId="25" fillId="0" borderId="0" xfId="1" applyNumberFormat="1" applyFont="1" applyFill="1" applyBorder="1" applyAlignment="1">
      <alignment vertical="center"/>
    </xf>
    <xf numFmtId="3" fontId="23" fillId="2" borderId="1" xfId="0" quotePrefix="1" applyNumberFormat="1" applyFont="1" applyFill="1" applyBorder="1" applyAlignment="1">
      <alignment horizontal="left" vertical="center"/>
    </xf>
    <xf numFmtId="3" fontId="23" fillId="2" borderId="1" xfId="0" applyNumberFormat="1" applyFont="1" applyFill="1" applyBorder="1"/>
    <xf numFmtId="37" fontId="23" fillId="2" borderId="1" xfId="1" applyNumberFormat="1" applyFont="1" applyFill="1" applyBorder="1" applyAlignment="1">
      <alignment vertical="center"/>
    </xf>
    <xf numFmtId="3" fontId="23" fillId="2" borderId="1" xfId="1" applyNumberFormat="1" applyFont="1" applyFill="1" applyBorder="1" applyAlignment="1">
      <alignment vertical="center"/>
    </xf>
    <xf numFmtId="0" fontId="21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right" vertical="center"/>
    </xf>
    <xf numFmtId="3" fontId="25" fillId="0" borderId="0" xfId="0" applyNumberFormat="1" applyFont="1" applyFill="1" applyBorder="1" applyAlignment="1"/>
    <xf numFmtId="0" fontId="21" fillId="0" borderId="0" xfId="0" applyFont="1" applyFill="1" applyBorder="1" applyAlignment="1"/>
    <xf numFmtId="3" fontId="21" fillId="0" borderId="0" xfId="1" applyNumberFormat="1" applyFont="1" applyFill="1" applyBorder="1" applyAlignment="1">
      <alignment vertical="center"/>
    </xf>
    <xf numFmtId="0" fontId="26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4-58/SECTORING/REVISE_SECTORING%202010-2013/SECTORING%202011/&#3588;&#3619;&#3633;&#3657;&#3591;&#3607;&#3637;&#3656;%203%20Reconcile%20with%20Real%20Sector/sectoring%20stock_BOT%202011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sectoring%20stock_BOT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SECTORING/FINANCIAL/SECTORING%202014/FINANCIAL%20SECTOR/FINANCIAL%202014/&#3588;&#3619;&#3633;&#3657;&#3591;&#3607;&#3637;&#3656;%203%20Reconcile%20with%20real%20sector/3.sectoring%20stock_BOT%202014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C7">
            <v>-278728</v>
          </cell>
        </row>
        <row r="8">
          <cell r="C8">
            <v>419</v>
          </cell>
        </row>
        <row r="9">
          <cell r="C9">
            <v>3</v>
          </cell>
        </row>
        <row r="10">
          <cell r="C10">
            <v>39742</v>
          </cell>
        </row>
        <row r="14">
          <cell r="B14">
            <v>83093</v>
          </cell>
          <cell r="C14">
            <v>0</v>
          </cell>
        </row>
        <row r="16">
          <cell r="B16">
            <v>0</v>
          </cell>
          <cell r="C16">
            <v>134051</v>
          </cell>
        </row>
        <row r="17">
          <cell r="B17">
            <v>28846</v>
          </cell>
          <cell r="C17">
            <v>-39679</v>
          </cell>
        </row>
        <row r="18">
          <cell r="B18">
            <v>-157904</v>
          </cell>
          <cell r="C18">
            <v>-106564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-18744</v>
          </cell>
          <cell r="C24">
            <v>0</v>
          </cell>
        </row>
        <row r="25">
          <cell r="B25">
            <v>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10069</v>
          </cell>
          <cell r="C27">
            <v>255399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-12586</v>
          </cell>
          <cell r="C31">
            <v>-112038</v>
          </cell>
        </row>
        <row r="32">
          <cell r="B32">
            <v>73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124067</v>
          </cell>
          <cell r="C35">
            <v>244637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change 2011"/>
      <sheetName val="change 2011 (RECONCILE)"/>
      <sheetName val="change 2012 (ก่อนRec)"/>
      <sheetName val="change 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-265827</v>
          </cell>
        </row>
        <row r="8">
          <cell r="C8">
            <v>257</v>
          </cell>
        </row>
        <row r="9">
          <cell r="C9">
            <v>-8</v>
          </cell>
        </row>
        <row r="10">
          <cell r="C10">
            <v>8441</v>
          </cell>
        </row>
        <row r="14">
          <cell r="B14">
            <v>12</v>
          </cell>
          <cell r="C14">
            <v>0</v>
          </cell>
        </row>
        <row r="16">
          <cell r="B16">
            <v>0</v>
          </cell>
          <cell r="C16">
            <v>102363</v>
          </cell>
        </row>
        <row r="17">
          <cell r="B17">
            <v>30258</v>
          </cell>
          <cell r="C17">
            <v>-4899</v>
          </cell>
        </row>
        <row r="18">
          <cell r="B18">
            <v>297643</v>
          </cell>
          <cell r="C18">
            <v>-17763</v>
          </cell>
        </row>
        <row r="21">
          <cell r="B21">
            <v>0</v>
          </cell>
          <cell r="C21">
            <v>0</v>
          </cell>
        </row>
        <row r="22">
          <cell r="B22">
            <v>0</v>
          </cell>
          <cell r="C22">
            <v>0</v>
          </cell>
        </row>
        <row r="24">
          <cell r="B24">
            <v>-12374</v>
          </cell>
          <cell r="C24">
            <v>0</v>
          </cell>
        </row>
        <row r="25">
          <cell r="B25">
            <v>5570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-341168</v>
          </cell>
          <cell r="C27">
            <v>443551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203816</v>
          </cell>
          <cell r="C31">
            <v>-47966</v>
          </cell>
        </row>
        <row r="32">
          <cell r="B32">
            <v>17418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-159391</v>
          </cell>
          <cell r="C35">
            <v>-158985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change 2014 (ก่อน Rec)"/>
      <sheetName val="change 2014 RecRE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-341575</v>
          </cell>
        </row>
        <row r="8">
          <cell r="C8">
            <v>983</v>
          </cell>
        </row>
        <row r="9">
          <cell r="C9">
            <v>-16</v>
          </cell>
        </row>
        <row r="10">
          <cell r="C10">
            <v>-2672</v>
          </cell>
        </row>
        <row r="14">
          <cell r="B14">
            <v>10</v>
          </cell>
          <cell r="C14">
            <v>0</v>
          </cell>
        </row>
        <row r="16">
          <cell r="B16">
            <v>0</v>
          </cell>
          <cell r="C16">
            <v>78396</v>
          </cell>
        </row>
        <row r="17">
          <cell r="B17">
            <v>-23276</v>
          </cell>
          <cell r="C17">
            <v>-141853</v>
          </cell>
        </row>
        <row r="18">
          <cell r="B18">
            <v>38124</v>
          </cell>
          <cell r="C18">
            <v>17085</v>
          </cell>
        </row>
        <row r="21">
          <cell r="B21">
            <v>0</v>
          </cell>
          <cell r="C21">
            <v>0</v>
          </cell>
        </row>
        <row r="22">
          <cell r="B22">
            <v>-4089</v>
          </cell>
          <cell r="C22">
            <v>0</v>
          </cell>
        </row>
        <row r="24">
          <cell r="B24">
            <v>-23808</v>
          </cell>
          <cell r="C24">
            <v>0</v>
          </cell>
        </row>
        <row r="25">
          <cell r="B25">
            <v>5200</v>
          </cell>
          <cell r="C25">
            <v>0</v>
          </cell>
        </row>
        <row r="26">
          <cell r="B26">
            <v>0</v>
          </cell>
          <cell r="C26">
            <v>0</v>
          </cell>
        </row>
        <row r="27">
          <cell r="B27">
            <v>-248779</v>
          </cell>
          <cell r="C27">
            <v>-86358</v>
          </cell>
        </row>
        <row r="29">
          <cell r="B29">
            <v>0</v>
          </cell>
          <cell r="C29">
            <v>0</v>
          </cell>
        </row>
        <row r="30">
          <cell r="B30">
            <v>0</v>
          </cell>
          <cell r="C30">
            <v>0</v>
          </cell>
        </row>
        <row r="31">
          <cell r="B31">
            <v>-32939</v>
          </cell>
          <cell r="C31">
            <v>122359</v>
          </cell>
        </row>
        <row r="32">
          <cell r="B32">
            <v>882</v>
          </cell>
          <cell r="C32">
            <v>0</v>
          </cell>
        </row>
        <row r="33">
          <cell r="B33">
            <v>0</v>
          </cell>
          <cell r="C33">
            <v>0</v>
          </cell>
        </row>
        <row r="34">
          <cell r="B34">
            <v>0</v>
          </cell>
          <cell r="C34">
            <v>0</v>
          </cell>
        </row>
        <row r="35">
          <cell r="B35">
            <v>-46798</v>
          </cell>
          <cell r="C35">
            <v>14768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showGridLines="0" zoomScale="70" zoomScaleNormal="70" workbookViewId="0">
      <selection activeCell="T4" sqref="T4:W5"/>
    </sheetView>
  </sheetViews>
  <sheetFormatPr defaultRowHeight="12.75" x14ac:dyDescent="0.2"/>
  <cols>
    <col min="1" max="3" width="4.7109375" customWidth="1"/>
    <col min="4" max="4" width="44.140625" customWidth="1"/>
    <col min="5" max="6" width="20.7109375" style="4" hidden="1" customWidth="1"/>
    <col min="7" max="8" width="24.7109375" style="4" hidden="1" customWidth="1"/>
    <col min="9" max="11" width="24.7109375" style="4" customWidth="1"/>
    <col min="12" max="13" width="24.7109375" customWidth="1"/>
    <col min="14" max="17" width="21" style="14" customWidth="1"/>
    <col min="18" max="18" width="13" bestFit="1" customWidth="1"/>
    <col min="20" max="23" width="21" style="14" customWidth="1"/>
  </cols>
  <sheetData>
    <row r="1" spans="1:23" ht="4.5" customHeight="1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23" ht="24.95" customHeight="1" x14ac:dyDescent="0.25">
      <c r="A2" s="26"/>
      <c r="B2" s="26"/>
      <c r="C2" s="26"/>
      <c r="D2" s="26"/>
      <c r="E2" s="27"/>
      <c r="F2" s="26"/>
      <c r="G2" s="26"/>
      <c r="H2" s="26"/>
      <c r="I2" s="26"/>
      <c r="J2" s="26"/>
      <c r="K2" s="26"/>
      <c r="L2" s="28"/>
    </row>
    <row r="3" spans="1:23" ht="24.95" customHeight="1" x14ac:dyDescent="0.2">
      <c r="A3" s="87" t="s">
        <v>24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23" ht="24.95" customHeight="1" x14ac:dyDescent="0.35">
      <c r="A4" s="29"/>
      <c r="B4" s="29"/>
      <c r="C4" s="29"/>
      <c r="D4" s="29"/>
      <c r="E4" s="30"/>
      <c r="F4" s="30"/>
      <c r="G4" s="30"/>
      <c r="H4" s="30"/>
      <c r="I4" s="30"/>
      <c r="J4" s="30"/>
      <c r="K4" s="30"/>
      <c r="M4" s="30" t="s">
        <v>32</v>
      </c>
      <c r="O4" s="77"/>
      <c r="P4" s="77" t="s">
        <v>35</v>
      </c>
      <c r="Q4" s="25"/>
      <c r="R4" s="78"/>
      <c r="T4" s="77" t="s">
        <v>36</v>
      </c>
      <c r="U4" s="77"/>
      <c r="V4" s="77"/>
      <c r="W4" s="77"/>
    </row>
    <row r="5" spans="1:23" ht="30" customHeight="1" x14ac:dyDescent="0.25">
      <c r="A5" s="88"/>
      <c r="B5" s="88"/>
      <c r="C5" s="88"/>
      <c r="D5" s="88"/>
      <c r="E5" s="31">
        <v>2010</v>
      </c>
      <c r="F5" s="31">
        <v>2011</v>
      </c>
      <c r="G5" s="31">
        <v>2012</v>
      </c>
      <c r="H5" s="31">
        <v>2014</v>
      </c>
      <c r="I5" s="31">
        <v>2015</v>
      </c>
      <c r="J5" s="31">
        <v>2016</v>
      </c>
      <c r="K5" s="31">
        <v>2017</v>
      </c>
      <c r="L5" s="31">
        <v>2018</v>
      </c>
      <c r="M5" s="31">
        <v>2019</v>
      </c>
      <c r="N5" s="23"/>
      <c r="O5" s="31">
        <v>2015</v>
      </c>
      <c r="P5" s="31">
        <v>2016</v>
      </c>
      <c r="Q5" s="31">
        <v>2017</v>
      </c>
      <c r="R5" s="31">
        <v>2018</v>
      </c>
      <c r="T5" s="31">
        <v>2015</v>
      </c>
      <c r="U5" s="31">
        <v>2016</v>
      </c>
      <c r="V5" s="31">
        <v>2017</v>
      </c>
      <c r="W5" s="31">
        <v>2018</v>
      </c>
    </row>
    <row r="6" spans="1:23" ht="24.95" customHeight="1" x14ac:dyDescent="0.2">
      <c r="A6" s="32" t="s">
        <v>5</v>
      </c>
      <c r="B6" s="33"/>
      <c r="C6" s="33"/>
      <c r="D6" s="33"/>
      <c r="E6" s="34"/>
      <c r="F6" s="33"/>
      <c r="G6" s="33"/>
      <c r="H6" s="35"/>
      <c r="I6" s="35"/>
      <c r="J6" s="35"/>
      <c r="K6" s="35"/>
      <c r="L6" s="32"/>
      <c r="M6" s="79"/>
      <c r="N6" s="24"/>
      <c r="O6" s="21"/>
      <c r="P6" s="21"/>
      <c r="Q6" s="21"/>
      <c r="R6" s="21"/>
      <c r="T6" s="21"/>
      <c r="U6" s="21"/>
      <c r="V6" s="21"/>
      <c r="W6" s="21"/>
    </row>
    <row r="7" spans="1:23" ht="24.95" customHeight="1" x14ac:dyDescent="0.25">
      <c r="A7" s="36" t="s">
        <v>0</v>
      </c>
      <c r="B7" s="36"/>
      <c r="C7" s="37"/>
      <c r="D7" s="37"/>
      <c r="E7" s="38">
        <v>-109225</v>
      </c>
      <c r="F7" s="37">
        <f>'[1]change 2011 (RECONCILE)'!$C7</f>
        <v>-278728</v>
      </c>
      <c r="G7" s="37">
        <f>'[2]change 2012'!$C7</f>
        <v>-265827</v>
      </c>
      <c r="H7" s="39">
        <f>'[3]change 2014 RecRE'!C7</f>
        <v>-341575</v>
      </c>
      <c r="I7" s="39">
        <v>0</v>
      </c>
      <c r="J7" s="39">
        <v>0</v>
      </c>
      <c r="K7" s="39">
        <v>0</v>
      </c>
      <c r="L7" s="40">
        <v>0</v>
      </c>
      <c r="M7" s="80"/>
      <c r="N7" s="22"/>
      <c r="O7" s="22">
        <v>238560</v>
      </c>
      <c r="P7" s="22">
        <v>-167904</v>
      </c>
      <c r="Q7" s="22">
        <v>-365751</v>
      </c>
      <c r="R7" s="22">
        <v>-176378</v>
      </c>
      <c r="S7" s="13"/>
      <c r="T7" s="22"/>
      <c r="U7" s="22"/>
      <c r="V7" s="22"/>
      <c r="W7" s="22"/>
    </row>
    <row r="8" spans="1:23" ht="24.95" customHeight="1" x14ac:dyDescent="0.25">
      <c r="A8" s="36" t="s">
        <v>1</v>
      </c>
      <c r="B8" s="36"/>
      <c r="C8" s="37"/>
      <c r="D8" s="37"/>
      <c r="E8" s="38">
        <v>717</v>
      </c>
      <c r="F8" s="37">
        <f>'[1]change 2011 (RECONCILE)'!$C8</f>
        <v>419</v>
      </c>
      <c r="G8" s="37">
        <f>'[2]change 2012'!$C8</f>
        <v>257</v>
      </c>
      <c r="H8" s="39">
        <f>'[3]change 2014 RecRE'!C8</f>
        <v>983</v>
      </c>
      <c r="I8" s="39">
        <v>0</v>
      </c>
      <c r="J8" s="39">
        <v>0</v>
      </c>
      <c r="K8" s="39">
        <v>0</v>
      </c>
      <c r="L8" s="40">
        <v>0</v>
      </c>
      <c r="M8" s="80"/>
      <c r="N8" s="22"/>
      <c r="O8" s="22">
        <v>809</v>
      </c>
      <c r="P8" s="22">
        <v>1114</v>
      </c>
      <c r="Q8" s="22">
        <v>822</v>
      </c>
      <c r="R8" s="22">
        <v>490</v>
      </c>
      <c r="S8" s="13"/>
      <c r="T8" s="22"/>
      <c r="U8" s="22"/>
      <c r="V8" s="22"/>
      <c r="W8" s="22"/>
    </row>
    <row r="9" spans="1:23" ht="24.95" customHeight="1" x14ac:dyDescent="0.25">
      <c r="A9" s="36" t="s">
        <v>2</v>
      </c>
      <c r="B9" s="36"/>
      <c r="C9" s="37"/>
      <c r="D9" s="37"/>
      <c r="E9" s="38">
        <v>42</v>
      </c>
      <c r="F9" s="37">
        <f>'[1]change 2011 (RECONCILE)'!$C9</f>
        <v>3</v>
      </c>
      <c r="G9" s="37">
        <f>'[2]change 2012'!$C9</f>
        <v>-8</v>
      </c>
      <c r="H9" s="39">
        <f>'[3]change 2014 RecRE'!C9</f>
        <v>-16</v>
      </c>
      <c r="I9" s="39">
        <v>0</v>
      </c>
      <c r="J9" s="39">
        <v>0</v>
      </c>
      <c r="K9" s="39">
        <v>0</v>
      </c>
      <c r="L9" s="39">
        <v>0</v>
      </c>
      <c r="M9" s="81"/>
      <c r="N9" s="22"/>
      <c r="O9" s="22">
        <v>49</v>
      </c>
      <c r="P9" s="22">
        <v>0</v>
      </c>
      <c r="Q9" s="22">
        <v>34</v>
      </c>
      <c r="R9" s="22">
        <v>-255</v>
      </c>
      <c r="S9" s="13"/>
      <c r="T9" s="22"/>
      <c r="U9" s="22"/>
      <c r="V9" s="22"/>
      <c r="W9" s="22"/>
    </row>
    <row r="10" spans="1:23" ht="24.95" customHeight="1" x14ac:dyDescent="0.25">
      <c r="A10" s="36" t="s">
        <v>3</v>
      </c>
      <c r="B10" s="36"/>
      <c r="C10" s="37"/>
      <c r="D10" s="37"/>
      <c r="E10" s="38">
        <v>18821</v>
      </c>
      <c r="F10" s="37">
        <f>'[1]change 2011 (RECONCILE)'!$C10</f>
        <v>39742</v>
      </c>
      <c r="G10" s="37">
        <f>'[2]change 2012'!$C10</f>
        <v>8441</v>
      </c>
      <c r="H10" s="39">
        <f>'[3]change 2014 RecRE'!C10</f>
        <v>-2672</v>
      </c>
      <c r="I10" s="39">
        <v>0</v>
      </c>
      <c r="J10" s="39">
        <v>0</v>
      </c>
      <c r="K10" s="39">
        <v>0</v>
      </c>
      <c r="L10" s="40">
        <v>0</v>
      </c>
      <c r="M10" s="80"/>
      <c r="N10" s="22"/>
      <c r="O10" s="22">
        <v>5144</v>
      </c>
      <c r="P10" s="22">
        <v>14667</v>
      </c>
      <c r="Q10" s="22">
        <v>6323</v>
      </c>
      <c r="R10" s="22">
        <v>-4805</v>
      </c>
      <c r="S10" s="13"/>
      <c r="T10" s="22"/>
      <c r="U10" s="22"/>
      <c r="V10" s="22"/>
      <c r="W10" s="22"/>
    </row>
    <row r="11" spans="1:23" ht="24.95" customHeight="1" x14ac:dyDescent="0.2">
      <c r="A11" s="41" t="s">
        <v>4</v>
      </c>
      <c r="B11" s="41"/>
      <c r="C11" s="41"/>
      <c r="D11" s="41"/>
      <c r="E11" s="42">
        <f t="shared" ref="E11:G11" si="0">E7-E8-E9-E10</f>
        <v>-128805</v>
      </c>
      <c r="F11" s="41">
        <f t="shared" si="0"/>
        <v>-318892</v>
      </c>
      <c r="G11" s="41">
        <f t="shared" si="0"/>
        <v>-274517</v>
      </c>
      <c r="H11" s="41">
        <f>H7-H8-H9-H10</f>
        <v>-339870</v>
      </c>
      <c r="I11" s="41">
        <v>0</v>
      </c>
      <c r="J11" s="41">
        <v>0</v>
      </c>
      <c r="K11" s="41">
        <v>0</v>
      </c>
      <c r="L11" s="41">
        <v>0</v>
      </c>
      <c r="M11" s="41"/>
      <c r="N11" s="21"/>
      <c r="O11" s="1">
        <v>232558</v>
      </c>
      <c r="P11" s="1">
        <v>-183685</v>
      </c>
      <c r="Q11" s="1">
        <v>-372930</v>
      </c>
      <c r="R11" s="1">
        <v>-171808</v>
      </c>
      <c r="S11" s="13"/>
      <c r="T11" s="1"/>
      <c r="U11" s="1"/>
      <c r="V11" s="1"/>
      <c r="W11" s="1"/>
    </row>
    <row r="12" spans="1:23" s="3" customFormat="1" ht="30" customHeight="1" x14ac:dyDescent="0.25">
      <c r="A12" s="43" t="s">
        <v>6</v>
      </c>
      <c r="B12" s="44"/>
      <c r="C12" s="44"/>
      <c r="D12" s="44"/>
      <c r="E12" s="45"/>
      <c r="F12" s="44"/>
      <c r="G12" s="44"/>
      <c r="H12" s="44"/>
      <c r="I12" s="46">
        <v>0</v>
      </c>
      <c r="J12" s="46">
        <v>0</v>
      </c>
      <c r="K12" s="46">
        <v>0</v>
      </c>
      <c r="L12" s="46">
        <v>0</v>
      </c>
      <c r="N12" s="15"/>
      <c r="O12" s="2">
        <v>0</v>
      </c>
      <c r="P12" s="6"/>
      <c r="Q12" s="6"/>
      <c r="R12" s="6"/>
      <c r="S12" s="13"/>
      <c r="T12" s="2"/>
      <c r="U12" s="2"/>
      <c r="V12" s="2"/>
      <c r="W12" s="2"/>
    </row>
    <row r="13" spans="1:23" ht="24.95" customHeight="1" x14ac:dyDescent="0.2">
      <c r="A13" s="74" t="s">
        <v>28</v>
      </c>
      <c r="B13" s="74"/>
      <c r="C13" s="74"/>
      <c r="D13" s="74"/>
      <c r="E13" s="75">
        <f t="shared" ref="E13:G13" si="1">+E14+E15+E19+E28+E32+E33+E34</f>
        <v>857362</v>
      </c>
      <c r="F13" s="76">
        <f t="shared" si="1"/>
        <v>56914</v>
      </c>
      <c r="G13" s="76">
        <f t="shared" si="1"/>
        <v>41784</v>
      </c>
      <c r="H13" s="76">
        <f>+H14+H15+H19+H28+H32+H33+H34</f>
        <v>-335473</v>
      </c>
      <c r="I13" s="76">
        <v>0</v>
      </c>
      <c r="J13" s="76">
        <v>0</v>
      </c>
      <c r="K13" s="76">
        <v>0</v>
      </c>
      <c r="L13" s="76">
        <v>0</v>
      </c>
      <c r="M13" s="76"/>
      <c r="N13" s="16"/>
      <c r="O13" s="7">
        <v>489893</v>
      </c>
      <c r="P13" s="7">
        <v>412151</v>
      </c>
      <c r="Q13" s="7">
        <v>608716</v>
      </c>
      <c r="R13" s="7">
        <v>30647</v>
      </c>
      <c r="S13" s="13"/>
      <c r="T13" s="7"/>
      <c r="U13" s="7"/>
      <c r="V13" s="7"/>
      <c r="W13" s="7"/>
    </row>
    <row r="14" spans="1:23" ht="24.95" customHeight="1" x14ac:dyDescent="0.25">
      <c r="A14" s="47"/>
      <c r="B14" s="33" t="s">
        <v>26</v>
      </c>
      <c r="C14" s="33"/>
      <c r="D14" s="33"/>
      <c r="E14" s="48">
        <v>20143</v>
      </c>
      <c r="F14" s="49">
        <f>'[1]change 2011 (RECONCILE)'!$B$14</f>
        <v>83093</v>
      </c>
      <c r="G14" s="49">
        <f>'[2]change 2012'!$B$14</f>
        <v>12</v>
      </c>
      <c r="H14" s="49">
        <f>'[3]change 2014 RecRE'!$B$14</f>
        <v>10</v>
      </c>
      <c r="I14" s="49">
        <v>0</v>
      </c>
      <c r="J14" s="49">
        <v>0</v>
      </c>
      <c r="K14" s="49">
        <v>0</v>
      </c>
      <c r="L14" s="49">
        <v>0</v>
      </c>
      <c r="M14" s="82"/>
      <c r="N14" s="17"/>
      <c r="O14" s="8">
        <v>14</v>
      </c>
      <c r="P14" s="8">
        <v>35</v>
      </c>
      <c r="Q14" s="8">
        <v>115</v>
      </c>
      <c r="R14" s="8">
        <v>316</v>
      </c>
      <c r="S14" s="13"/>
      <c r="T14" s="8"/>
      <c r="U14" s="8"/>
      <c r="V14" s="8"/>
      <c r="W14" s="8"/>
    </row>
    <row r="15" spans="1:23" ht="24.95" customHeight="1" x14ac:dyDescent="0.25">
      <c r="A15" s="47"/>
      <c r="B15" s="33" t="s">
        <v>7</v>
      </c>
      <c r="C15" s="33"/>
      <c r="D15" s="33"/>
      <c r="E15" s="48">
        <f t="shared" ref="E15:G15" si="2">SUM(E16:E18)</f>
        <v>-79658</v>
      </c>
      <c r="F15" s="49">
        <f t="shared" si="2"/>
        <v>-129058</v>
      </c>
      <c r="G15" s="49">
        <f t="shared" si="2"/>
        <v>327901</v>
      </c>
      <c r="H15" s="49">
        <f t="shared" ref="H15" si="3">SUM(H16:H18)</f>
        <v>14848</v>
      </c>
      <c r="I15" s="49">
        <v>0</v>
      </c>
      <c r="J15" s="49">
        <v>0</v>
      </c>
      <c r="K15" s="49">
        <v>0</v>
      </c>
      <c r="L15" s="49">
        <v>0</v>
      </c>
      <c r="M15" s="82"/>
      <c r="N15" s="17"/>
      <c r="O15" s="8">
        <v>128564</v>
      </c>
      <c r="P15" s="8">
        <v>255166</v>
      </c>
      <c r="Q15" s="8">
        <v>339096</v>
      </c>
      <c r="R15" s="8">
        <v>-493371</v>
      </c>
      <c r="S15" s="13"/>
      <c r="T15" s="8"/>
      <c r="U15" s="8"/>
      <c r="V15" s="8"/>
      <c r="W15" s="8"/>
    </row>
    <row r="16" spans="1:23" ht="24.95" customHeight="1" x14ac:dyDescent="0.25">
      <c r="A16" s="47"/>
      <c r="B16" s="47"/>
      <c r="C16" s="50" t="s">
        <v>8</v>
      </c>
      <c r="D16" s="33"/>
      <c r="E16" s="51">
        <v>0</v>
      </c>
      <c r="F16" s="52">
        <f>'[1]change 2011 (RECONCILE)'!$B$16</f>
        <v>0</v>
      </c>
      <c r="G16" s="52">
        <f>'[2]change 2012'!$B$16</f>
        <v>0</v>
      </c>
      <c r="H16" s="52">
        <f>'[3]change 2014 RecRE'!B16</f>
        <v>0</v>
      </c>
      <c r="I16" s="52">
        <v>0</v>
      </c>
      <c r="J16" s="52">
        <v>0</v>
      </c>
      <c r="K16" s="52">
        <v>0</v>
      </c>
      <c r="L16" s="52">
        <v>0</v>
      </c>
      <c r="M16" s="83"/>
      <c r="N16" s="18"/>
      <c r="O16" s="9">
        <v>0</v>
      </c>
      <c r="P16" s="9">
        <v>0</v>
      </c>
      <c r="Q16" s="9">
        <v>0</v>
      </c>
      <c r="R16" s="9">
        <v>0</v>
      </c>
      <c r="S16" s="13"/>
      <c r="T16" s="9"/>
      <c r="U16" s="9"/>
      <c r="V16" s="9"/>
      <c r="W16" s="9"/>
    </row>
    <row r="17" spans="1:23" ht="24.95" customHeight="1" x14ac:dyDescent="0.25">
      <c r="A17" s="47"/>
      <c r="B17" s="47"/>
      <c r="C17" s="53" t="s">
        <v>9</v>
      </c>
      <c r="D17" s="33"/>
      <c r="E17" s="54">
        <v>-29751</v>
      </c>
      <c r="F17" s="55">
        <f>'[1]change 2011 (RECONCILE)'!$B17</f>
        <v>28846</v>
      </c>
      <c r="G17" s="55">
        <f>'[2]change 2012'!$B17</f>
        <v>30258</v>
      </c>
      <c r="H17" s="55">
        <f>'[3]change 2014 RecRE'!B17</f>
        <v>-23276</v>
      </c>
      <c r="I17" s="55">
        <v>0</v>
      </c>
      <c r="J17" s="55">
        <v>0</v>
      </c>
      <c r="K17" s="55">
        <v>0</v>
      </c>
      <c r="L17" s="55">
        <v>0</v>
      </c>
      <c r="M17" s="84"/>
      <c r="N17" s="18"/>
      <c r="O17" s="5">
        <v>254010</v>
      </c>
      <c r="P17" s="5">
        <v>246815</v>
      </c>
      <c r="Q17" s="5">
        <v>225856</v>
      </c>
      <c r="R17" s="5">
        <v>-147988</v>
      </c>
      <c r="S17" s="13"/>
      <c r="T17" s="5"/>
      <c r="U17" s="5"/>
      <c r="V17" s="5"/>
      <c r="W17" s="5"/>
    </row>
    <row r="18" spans="1:23" ht="24.95" customHeight="1" x14ac:dyDescent="0.25">
      <c r="A18" s="47"/>
      <c r="B18" s="47"/>
      <c r="C18" s="53" t="s">
        <v>10</v>
      </c>
      <c r="D18" s="33"/>
      <c r="E18" s="54">
        <v>-49907</v>
      </c>
      <c r="F18" s="55">
        <f>'[1]change 2011 (RECONCILE)'!$B18</f>
        <v>-157904</v>
      </c>
      <c r="G18" s="55">
        <f>'[2]change 2012'!$B18</f>
        <v>297643</v>
      </c>
      <c r="H18" s="55">
        <f>'[3]change 2014 RecRE'!B18</f>
        <v>38124</v>
      </c>
      <c r="I18" s="55">
        <v>0</v>
      </c>
      <c r="J18" s="55">
        <v>0</v>
      </c>
      <c r="K18" s="55">
        <v>0</v>
      </c>
      <c r="L18" s="55">
        <v>0</v>
      </c>
      <c r="M18" s="84"/>
      <c r="N18" s="18"/>
      <c r="O18" s="5">
        <v>-125446</v>
      </c>
      <c r="P18" s="5">
        <v>8351</v>
      </c>
      <c r="Q18" s="5">
        <v>113240</v>
      </c>
      <c r="R18" s="5">
        <v>-345383</v>
      </c>
      <c r="S18" s="13"/>
      <c r="T18" s="5"/>
      <c r="U18" s="5"/>
      <c r="V18" s="5"/>
      <c r="W18" s="5"/>
    </row>
    <row r="19" spans="1:23" ht="24.95" customHeight="1" x14ac:dyDescent="0.25">
      <c r="A19" s="47"/>
      <c r="B19" s="32" t="s">
        <v>11</v>
      </c>
      <c r="C19" s="32"/>
      <c r="D19" s="33"/>
      <c r="E19" s="48">
        <f t="shared" ref="E19:H19" si="4">+E20+E23</f>
        <v>916288</v>
      </c>
      <c r="F19" s="49">
        <f t="shared" si="4"/>
        <v>-8675</v>
      </c>
      <c r="G19" s="49">
        <f t="shared" si="4"/>
        <v>-347972</v>
      </c>
      <c r="H19" s="49">
        <f t="shared" si="4"/>
        <v>-271476</v>
      </c>
      <c r="I19" s="49">
        <v>0</v>
      </c>
      <c r="J19" s="49">
        <v>0</v>
      </c>
      <c r="K19" s="49">
        <v>0</v>
      </c>
      <c r="L19" s="49">
        <v>0</v>
      </c>
      <c r="M19" s="82"/>
      <c r="N19" s="17"/>
      <c r="O19" s="8">
        <v>30002</v>
      </c>
      <c r="P19" s="8">
        <v>103410</v>
      </c>
      <c r="Q19" s="8">
        <v>173709</v>
      </c>
      <c r="R19" s="8">
        <v>553746</v>
      </c>
      <c r="S19" s="13"/>
      <c r="T19" s="8"/>
      <c r="U19" s="8"/>
      <c r="V19" s="8"/>
      <c r="W19" s="8"/>
    </row>
    <row r="20" spans="1:23" ht="24.95" customHeight="1" x14ac:dyDescent="0.25">
      <c r="A20" s="47"/>
      <c r="B20" s="47"/>
      <c r="C20" s="53" t="s">
        <v>12</v>
      </c>
      <c r="D20" s="33"/>
      <c r="E20" s="54">
        <f t="shared" ref="E20:G20" si="5">SUM(E21:E22)</f>
        <v>-37216</v>
      </c>
      <c r="F20" s="52">
        <f t="shared" si="5"/>
        <v>0</v>
      </c>
      <c r="G20" s="52">
        <f t="shared" si="5"/>
        <v>0</v>
      </c>
      <c r="H20" s="55">
        <f>SUM(H21:H22)</f>
        <v>-4089</v>
      </c>
      <c r="I20" s="55">
        <v>0</v>
      </c>
      <c r="J20" s="55">
        <v>0</v>
      </c>
      <c r="K20" s="55">
        <v>0</v>
      </c>
      <c r="L20" s="55">
        <v>0</v>
      </c>
      <c r="M20" s="84"/>
      <c r="N20" s="18"/>
      <c r="O20" s="5">
        <v>19086</v>
      </c>
      <c r="P20" s="5">
        <v>-18842</v>
      </c>
      <c r="Q20" s="5">
        <v>-244</v>
      </c>
      <c r="R20" s="5">
        <v>0</v>
      </c>
      <c r="S20" s="13"/>
      <c r="T20" s="5"/>
      <c r="U20" s="5"/>
      <c r="V20" s="5"/>
      <c r="W20" s="5"/>
    </row>
    <row r="21" spans="1:23" ht="24.95" customHeight="1" x14ac:dyDescent="0.25">
      <c r="A21" s="47"/>
      <c r="B21" s="47"/>
      <c r="C21" s="47"/>
      <c r="D21" s="56" t="s">
        <v>13</v>
      </c>
      <c r="E21" s="54">
        <v>-37216</v>
      </c>
      <c r="F21" s="52">
        <f>'[1]change 2011 (RECONCILE)'!$B21</f>
        <v>0</v>
      </c>
      <c r="G21" s="52">
        <f>'[2]change 2012'!$B21</f>
        <v>0</v>
      </c>
      <c r="H21" s="52">
        <f>'[3]change 2014 RecRE'!B21</f>
        <v>0</v>
      </c>
      <c r="I21" s="52">
        <v>0</v>
      </c>
      <c r="J21" s="52">
        <v>0</v>
      </c>
      <c r="K21" s="52">
        <v>0</v>
      </c>
      <c r="L21" s="52">
        <v>0</v>
      </c>
      <c r="M21" s="83"/>
      <c r="N21" s="18"/>
      <c r="O21" s="9">
        <v>0</v>
      </c>
      <c r="P21" s="9">
        <v>0</v>
      </c>
      <c r="Q21" s="9">
        <v>0</v>
      </c>
      <c r="R21" s="9">
        <v>0</v>
      </c>
      <c r="S21" s="13"/>
      <c r="T21" s="9"/>
      <c r="U21" s="9"/>
      <c r="V21" s="9"/>
      <c r="W21" s="9"/>
    </row>
    <row r="22" spans="1:23" ht="24.95" customHeight="1" x14ac:dyDescent="0.25">
      <c r="A22" s="47"/>
      <c r="B22" s="47"/>
      <c r="C22" s="47"/>
      <c r="D22" s="56" t="s">
        <v>14</v>
      </c>
      <c r="E22" s="51">
        <v>0</v>
      </c>
      <c r="F22" s="52">
        <f>'[1]change 2011 (RECONCILE)'!$B22</f>
        <v>0</v>
      </c>
      <c r="G22" s="52">
        <f>'[2]change 2012'!$B22</f>
        <v>0</v>
      </c>
      <c r="H22" s="55">
        <f>'[3]change 2014 RecRE'!B22</f>
        <v>-4089</v>
      </c>
      <c r="I22" s="55">
        <v>0</v>
      </c>
      <c r="J22" s="55">
        <v>0</v>
      </c>
      <c r="K22" s="55">
        <v>0</v>
      </c>
      <c r="L22" s="55">
        <v>0</v>
      </c>
      <c r="M22" s="84"/>
      <c r="N22" s="18"/>
      <c r="O22" s="5">
        <v>19086</v>
      </c>
      <c r="P22" s="5">
        <v>-18842</v>
      </c>
      <c r="Q22" s="5">
        <v>-244</v>
      </c>
      <c r="R22" s="5">
        <v>0</v>
      </c>
      <c r="S22" s="13"/>
      <c r="T22" s="5"/>
      <c r="U22" s="5"/>
      <c r="V22" s="5"/>
      <c r="W22" s="5"/>
    </row>
    <row r="23" spans="1:23" ht="24.95" customHeight="1" x14ac:dyDescent="0.25">
      <c r="A23" s="47"/>
      <c r="B23" s="47"/>
      <c r="C23" s="53" t="s">
        <v>27</v>
      </c>
      <c r="D23" s="33"/>
      <c r="E23" s="54">
        <f t="shared" ref="E23:G23" si="6">SUM(E24:E27)</f>
        <v>953504</v>
      </c>
      <c r="F23" s="55">
        <f t="shared" si="6"/>
        <v>-8675</v>
      </c>
      <c r="G23" s="55">
        <f t="shared" si="6"/>
        <v>-347972</v>
      </c>
      <c r="H23" s="55">
        <f>SUM(H24:H27)</f>
        <v>-267387</v>
      </c>
      <c r="I23" s="55">
        <v>0</v>
      </c>
      <c r="J23" s="55">
        <v>0</v>
      </c>
      <c r="K23" s="55">
        <v>0</v>
      </c>
      <c r="L23" s="55">
        <v>0</v>
      </c>
      <c r="M23" s="84"/>
      <c r="N23" s="18"/>
      <c r="O23" s="5">
        <v>10916</v>
      </c>
      <c r="P23" s="5">
        <v>122252</v>
      </c>
      <c r="Q23" s="5">
        <v>173953</v>
      </c>
      <c r="R23" s="5">
        <v>553746</v>
      </c>
      <c r="S23" s="13"/>
      <c r="T23" s="5"/>
      <c r="U23" s="5"/>
      <c r="V23" s="5"/>
      <c r="W23" s="5"/>
    </row>
    <row r="24" spans="1:23" ht="24.95" customHeight="1" x14ac:dyDescent="0.25">
      <c r="A24" s="47"/>
      <c r="B24" s="47"/>
      <c r="C24" s="47"/>
      <c r="D24" s="56" t="s">
        <v>15</v>
      </c>
      <c r="E24" s="54">
        <v>-2618</v>
      </c>
      <c r="F24" s="55">
        <f>'[1]change 2011 (RECONCILE)'!$B24</f>
        <v>-18744</v>
      </c>
      <c r="G24" s="55">
        <f>'[2]change 2012'!$B24</f>
        <v>-12374</v>
      </c>
      <c r="H24" s="55">
        <f>'[3]change 2014 RecRE'!B24</f>
        <v>-23808</v>
      </c>
      <c r="I24" s="55">
        <v>0</v>
      </c>
      <c r="J24" s="55">
        <v>0</v>
      </c>
      <c r="K24" s="55">
        <v>0</v>
      </c>
      <c r="L24" s="55">
        <v>0</v>
      </c>
      <c r="M24" s="84"/>
      <c r="N24" s="18"/>
      <c r="O24" s="5">
        <v>21349</v>
      </c>
      <c r="P24" s="5">
        <v>43349</v>
      </c>
      <c r="Q24" s="5">
        <v>37250</v>
      </c>
      <c r="R24" s="5">
        <v>57978</v>
      </c>
      <c r="S24" s="13"/>
      <c r="T24" s="5"/>
      <c r="U24" s="5"/>
      <c r="V24" s="5"/>
      <c r="W24" s="5"/>
    </row>
    <row r="25" spans="1:23" ht="24.95" customHeight="1" x14ac:dyDescent="0.25">
      <c r="A25" s="47"/>
      <c r="B25" s="47"/>
      <c r="C25" s="47"/>
      <c r="D25" s="56" t="s">
        <v>16</v>
      </c>
      <c r="E25" s="51">
        <v>0</v>
      </c>
      <c r="F25" s="52">
        <f>'[1]change 2011 (RECONCILE)'!$B25</f>
        <v>0</v>
      </c>
      <c r="G25" s="55">
        <f>'[2]change 2012'!$B25</f>
        <v>5570</v>
      </c>
      <c r="H25" s="55">
        <f>'[3]change 2014 RecRE'!B25</f>
        <v>5200</v>
      </c>
      <c r="I25" s="55">
        <v>0</v>
      </c>
      <c r="J25" s="55">
        <v>0</v>
      </c>
      <c r="K25" s="55">
        <v>0</v>
      </c>
      <c r="L25" s="55">
        <v>0</v>
      </c>
      <c r="M25" s="84"/>
      <c r="N25" s="18"/>
      <c r="O25" s="5">
        <v>-5008</v>
      </c>
      <c r="P25" s="5">
        <v>17454</v>
      </c>
      <c r="Q25" s="5">
        <v>25915</v>
      </c>
      <c r="R25" s="5">
        <v>-7051</v>
      </c>
      <c r="S25" s="13"/>
      <c r="T25" s="5"/>
      <c r="U25" s="5"/>
      <c r="V25" s="5"/>
      <c r="W25" s="5"/>
    </row>
    <row r="26" spans="1:23" ht="24.95" customHeight="1" x14ac:dyDescent="0.25">
      <c r="A26" s="47"/>
      <c r="B26" s="47"/>
      <c r="C26" s="47"/>
      <c r="D26" s="56" t="s">
        <v>17</v>
      </c>
      <c r="E26" s="51">
        <v>0</v>
      </c>
      <c r="F26" s="52">
        <f>'[1]change 2011 (RECONCILE)'!$B26</f>
        <v>0</v>
      </c>
      <c r="G26" s="52">
        <f>'[2]change 2012'!$B26</f>
        <v>0</v>
      </c>
      <c r="H26" s="52">
        <f>'[3]change 2014 RecRE'!B26</f>
        <v>0</v>
      </c>
      <c r="I26" s="52">
        <v>0</v>
      </c>
      <c r="J26" s="52">
        <v>0</v>
      </c>
      <c r="K26" s="52">
        <v>0</v>
      </c>
      <c r="L26" s="52">
        <v>0</v>
      </c>
      <c r="M26" s="83"/>
      <c r="N26" s="18"/>
      <c r="O26" s="9">
        <v>0</v>
      </c>
      <c r="P26" s="9">
        <v>0</v>
      </c>
      <c r="Q26" s="9">
        <v>0</v>
      </c>
      <c r="R26" s="9">
        <v>0</v>
      </c>
      <c r="S26" s="13"/>
      <c r="T26" s="9"/>
      <c r="U26" s="9"/>
      <c r="V26" s="9"/>
      <c r="W26" s="9"/>
    </row>
    <row r="27" spans="1:23" ht="24.95" customHeight="1" x14ac:dyDescent="0.25">
      <c r="A27" s="57"/>
      <c r="B27" s="57"/>
      <c r="C27" s="47"/>
      <c r="D27" s="56" t="s">
        <v>18</v>
      </c>
      <c r="E27" s="54">
        <v>956122</v>
      </c>
      <c r="F27" s="55">
        <f>'[1]change 2011 (RECONCILE)'!$B27</f>
        <v>10069</v>
      </c>
      <c r="G27" s="55">
        <f>'[2]change 2012'!$B27</f>
        <v>-341168</v>
      </c>
      <c r="H27" s="55">
        <f>'[3]change 2014 RecRE'!B27</f>
        <v>-248779</v>
      </c>
      <c r="I27" s="55">
        <v>0</v>
      </c>
      <c r="J27" s="55">
        <v>0</v>
      </c>
      <c r="K27" s="55">
        <v>0</v>
      </c>
      <c r="L27" s="55">
        <v>0</v>
      </c>
      <c r="M27" s="84"/>
      <c r="N27" s="18"/>
      <c r="O27" s="5">
        <v>-5425</v>
      </c>
      <c r="P27" s="5">
        <v>61449</v>
      </c>
      <c r="Q27" s="5">
        <v>110788</v>
      </c>
      <c r="R27" s="5">
        <v>502819</v>
      </c>
      <c r="S27" s="13"/>
      <c r="T27" s="5"/>
      <c r="U27" s="5"/>
      <c r="V27" s="5"/>
      <c r="W27" s="5"/>
    </row>
    <row r="28" spans="1:23" ht="24.95" customHeight="1" x14ac:dyDescent="0.25">
      <c r="A28" s="47"/>
      <c r="B28" s="32" t="s">
        <v>19</v>
      </c>
      <c r="C28" s="32"/>
      <c r="D28" s="33"/>
      <c r="E28" s="48">
        <f t="shared" ref="E28:H28" si="7">SUM(E29:E31)</f>
        <v>-9641</v>
      </c>
      <c r="F28" s="49">
        <f t="shared" si="7"/>
        <v>-12586</v>
      </c>
      <c r="G28" s="49">
        <f t="shared" si="7"/>
        <v>203816</v>
      </c>
      <c r="H28" s="49">
        <f t="shared" si="7"/>
        <v>-32939</v>
      </c>
      <c r="I28" s="49">
        <v>0</v>
      </c>
      <c r="J28" s="49">
        <v>0</v>
      </c>
      <c r="K28" s="49">
        <v>0</v>
      </c>
      <c r="L28" s="49">
        <v>0</v>
      </c>
      <c r="M28" s="82"/>
      <c r="N28" s="17"/>
      <c r="O28" s="8">
        <v>-28090</v>
      </c>
      <c r="P28" s="8">
        <v>-24443</v>
      </c>
      <c r="Q28" s="8">
        <v>-98727</v>
      </c>
      <c r="R28" s="8">
        <v>-8847</v>
      </c>
      <c r="S28" s="13"/>
      <c r="T28" s="8"/>
      <c r="U28" s="8"/>
      <c r="V28" s="8"/>
      <c r="W28" s="8"/>
    </row>
    <row r="29" spans="1:23" ht="24.95" customHeight="1" x14ac:dyDescent="0.25">
      <c r="A29" s="47"/>
      <c r="B29" s="47"/>
      <c r="C29" s="56" t="s">
        <v>20</v>
      </c>
      <c r="D29" s="33"/>
      <c r="E29" s="51">
        <v>0</v>
      </c>
      <c r="F29" s="52">
        <f>'[1]change 2011 (RECONCILE)'!$B29</f>
        <v>0</v>
      </c>
      <c r="G29" s="52">
        <f>'[2]change 2012'!$B29</f>
        <v>0</v>
      </c>
      <c r="H29" s="52">
        <f>'[3]change 2014 RecRE'!B29</f>
        <v>0</v>
      </c>
      <c r="I29" s="52">
        <v>0</v>
      </c>
      <c r="J29" s="52">
        <v>0</v>
      </c>
      <c r="K29" s="52">
        <v>0</v>
      </c>
      <c r="L29" s="52">
        <v>0</v>
      </c>
      <c r="M29" s="83"/>
      <c r="N29" s="18"/>
      <c r="O29" s="9">
        <v>0</v>
      </c>
      <c r="P29" s="9">
        <v>0</v>
      </c>
      <c r="Q29" s="9">
        <v>0</v>
      </c>
      <c r="R29" s="9">
        <v>0</v>
      </c>
      <c r="S29" s="13"/>
      <c r="T29" s="9"/>
      <c r="U29" s="9"/>
      <c r="V29" s="9"/>
      <c r="W29" s="9"/>
    </row>
    <row r="30" spans="1:23" ht="24.95" customHeight="1" x14ac:dyDescent="0.25">
      <c r="A30" s="47"/>
      <c r="B30" s="47"/>
      <c r="C30" s="56" t="s">
        <v>21</v>
      </c>
      <c r="D30" s="33"/>
      <c r="E30" s="51">
        <v>0</v>
      </c>
      <c r="F30" s="52">
        <f>'[1]change 2011 (RECONCILE)'!$B30</f>
        <v>0</v>
      </c>
      <c r="G30" s="52">
        <f>'[2]change 2012'!$B30</f>
        <v>0</v>
      </c>
      <c r="H30" s="52">
        <f>'[3]change 2014 RecRE'!B30</f>
        <v>0</v>
      </c>
      <c r="I30" s="52">
        <v>0</v>
      </c>
      <c r="J30" s="52">
        <v>0</v>
      </c>
      <c r="K30" s="52">
        <v>0</v>
      </c>
      <c r="L30" s="52">
        <v>0</v>
      </c>
      <c r="M30" s="83"/>
      <c r="N30" s="18"/>
      <c r="O30" s="9">
        <v>0</v>
      </c>
      <c r="P30" s="9">
        <v>0</v>
      </c>
      <c r="Q30" s="9">
        <v>0</v>
      </c>
      <c r="R30" s="9">
        <v>0</v>
      </c>
      <c r="S30" s="13"/>
      <c r="T30" s="9"/>
      <c r="U30" s="9"/>
      <c r="V30" s="9"/>
      <c r="W30" s="9"/>
    </row>
    <row r="31" spans="1:23" ht="24.95" customHeight="1" x14ac:dyDescent="0.2">
      <c r="A31" s="58"/>
      <c r="B31" s="58"/>
      <c r="C31" s="56" t="s">
        <v>22</v>
      </c>
      <c r="D31" s="33"/>
      <c r="E31" s="54">
        <v>-9641</v>
      </c>
      <c r="F31" s="55">
        <f>'[1]change 2011 (RECONCILE)'!$B31</f>
        <v>-12586</v>
      </c>
      <c r="G31" s="55">
        <f>'[2]change 2012'!$B31</f>
        <v>203816</v>
      </c>
      <c r="H31" s="55">
        <f>'[3]change 2014 RecRE'!B31</f>
        <v>-32939</v>
      </c>
      <c r="I31" s="55">
        <v>0</v>
      </c>
      <c r="J31" s="55">
        <v>0</v>
      </c>
      <c r="K31" s="55">
        <v>0</v>
      </c>
      <c r="L31" s="55">
        <v>0</v>
      </c>
      <c r="M31" s="84"/>
      <c r="N31" s="18"/>
      <c r="O31" s="5">
        <v>-28090</v>
      </c>
      <c r="P31" s="5">
        <v>-24443</v>
      </c>
      <c r="Q31" s="5">
        <v>-98727</v>
      </c>
      <c r="R31" s="5">
        <v>-8847</v>
      </c>
      <c r="S31" s="13"/>
      <c r="T31" s="5"/>
      <c r="U31" s="5"/>
      <c r="V31" s="5"/>
      <c r="W31" s="5"/>
    </row>
    <row r="32" spans="1:23" ht="24.95" customHeight="1" x14ac:dyDescent="0.25">
      <c r="A32" s="47"/>
      <c r="B32" s="32" t="s">
        <v>30</v>
      </c>
      <c r="C32" s="59"/>
      <c r="D32" s="60"/>
      <c r="E32" s="48">
        <v>-192</v>
      </c>
      <c r="F32" s="49">
        <f>'[1]change 2011 (RECONCILE)'!$B32</f>
        <v>73</v>
      </c>
      <c r="G32" s="49">
        <f>'[2]change 2012'!$B32</f>
        <v>17418</v>
      </c>
      <c r="H32" s="49">
        <f>'[3]change 2014 RecRE'!B32</f>
        <v>882</v>
      </c>
      <c r="I32" s="49">
        <v>0</v>
      </c>
      <c r="J32" s="49">
        <v>0</v>
      </c>
      <c r="K32" s="49">
        <v>0</v>
      </c>
      <c r="L32" s="49">
        <v>0</v>
      </c>
      <c r="M32" s="82"/>
      <c r="N32" s="17"/>
      <c r="O32" s="8">
        <v>1605</v>
      </c>
      <c r="P32" s="8">
        <v>-479</v>
      </c>
      <c r="Q32" s="8">
        <v>-96</v>
      </c>
      <c r="R32" s="8">
        <v>54235</v>
      </c>
      <c r="S32" s="13"/>
      <c r="T32" s="8"/>
      <c r="U32" s="8"/>
      <c r="V32" s="8"/>
      <c r="W32" s="8"/>
    </row>
    <row r="33" spans="1:23" ht="24.95" customHeight="1" x14ac:dyDescent="0.25">
      <c r="A33" s="47"/>
      <c r="B33" s="61" t="s">
        <v>23</v>
      </c>
      <c r="C33" s="59"/>
      <c r="D33" s="60"/>
      <c r="E33" s="62">
        <v>0</v>
      </c>
      <c r="F33" s="63">
        <f>'[1]change 2011 (RECONCILE)'!$B33</f>
        <v>0</v>
      </c>
      <c r="G33" s="63">
        <f>'[2]change 2012'!$B33</f>
        <v>0</v>
      </c>
      <c r="H33" s="63">
        <f>'[3]change 2014 RecRE'!B33</f>
        <v>0</v>
      </c>
      <c r="I33" s="63">
        <v>0</v>
      </c>
      <c r="J33" s="52">
        <v>0</v>
      </c>
      <c r="K33" s="52">
        <v>0</v>
      </c>
      <c r="L33" s="52">
        <v>0</v>
      </c>
      <c r="M33" s="83"/>
      <c r="N33" s="17"/>
      <c r="O33" s="10">
        <v>0</v>
      </c>
      <c r="P33" s="10">
        <v>0</v>
      </c>
      <c r="Q33" s="9">
        <v>0</v>
      </c>
      <c r="R33" s="9">
        <v>0</v>
      </c>
      <c r="S33" s="13"/>
      <c r="T33" s="10"/>
      <c r="U33" s="10"/>
      <c r="V33" s="10"/>
      <c r="W33" s="10"/>
    </row>
    <row r="34" spans="1:23" ht="24.95" customHeight="1" x14ac:dyDescent="0.25">
      <c r="A34" s="47"/>
      <c r="B34" s="64" t="s">
        <v>33</v>
      </c>
      <c r="C34" s="59"/>
      <c r="D34" s="60"/>
      <c r="E34" s="48">
        <v>10422</v>
      </c>
      <c r="F34" s="49">
        <f>'[1]change 2011 (RECONCILE)'!$B34+'[1]change 2011 (RECONCILE)'!$B$35</f>
        <v>124067</v>
      </c>
      <c r="G34" s="49">
        <f>'[2]change 2012'!$B34+'[2]change 2012'!$B$35</f>
        <v>-159391</v>
      </c>
      <c r="H34" s="49">
        <f>'[3]change 2014 RecRE'!$B$34+'[3]change 2014 RecRE'!$B$35</f>
        <v>-46798</v>
      </c>
      <c r="I34" s="49">
        <v>0</v>
      </c>
      <c r="J34" s="49">
        <v>0</v>
      </c>
      <c r="K34" s="49">
        <v>0</v>
      </c>
      <c r="L34" s="49">
        <v>0</v>
      </c>
      <c r="M34" s="82"/>
      <c r="N34" s="17"/>
      <c r="O34" s="8">
        <v>357798</v>
      </c>
      <c r="P34" s="8">
        <v>78462</v>
      </c>
      <c r="Q34" s="8">
        <v>194619</v>
      </c>
      <c r="R34" s="8">
        <v>-75432</v>
      </c>
      <c r="S34" s="13"/>
      <c r="T34" s="8"/>
      <c r="U34" s="8"/>
      <c r="V34" s="8"/>
      <c r="W34" s="8"/>
    </row>
    <row r="35" spans="1:23" ht="12" customHeight="1" x14ac:dyDescent="0.25">
      <c r="A35" s="65"/>
      <c r="B35" s="65"/>
      <c r="C35" s="29"/>
      <c r="D35" s="29"/>
      <c r="E35" s="54"/>
      <c r="F35" s="55"/>
      <c r="G35" s="55"/>
      <c r="H35" s="55"/>
      <c r="I35" s="55">
        <v>0</v>
      </c>
      <c r="J35" s="55">
        <v>0</v>
      </c>
      <c r="K35" s="55">
        <v>0</v>
      </c>
      <c r="L35" s="55">
        <v>0</v>
      </c>
      <c r="M35" s="84"/>
      <c r="N35" s="18"/>
      <c r="O35" s="5"/>
      <c r="P35" s="5"/>
      <c r="Q35" s="5"/>
      <c r="R35" s="5"/>
      <c r="S35" s="13"/>
      <c r="T35" s="5"/>
      <c r="U35" s="5"/>
      <c r="V35" s="5"/>
      <c r="W35" s="5"/>
    </row>
    <row r="36" spans="1:23" ht="24.95" customHeight="1" x14ac:dyDescent="0.25">
      <c r="A36" s="66" t="s">
        <v>29</v>
      </c>
      <c r="B36" s="66"/>
      <c r="C36" s="67"/>
      <c r="D36" s="67"/>
      <c r="E36" s="68">
        <f t="shared" ref="E36:H36" si="8">+E37+E38+E42+E51+E55+E56+E57</f>
        <v>986167</v>
      </c>
      <c r="F36" s="69">
        <f t="shared" si="8"/>
        <v>375806</v>
      </c>
      <c r="G36" s="69">
        <f t="shared" si="8"/>
        <v>316301</v>
      </c>
      <c r="H36" s="69">
        <f t="shared" si="8"/>
        <v>4397</v>
      </c>
      <c r="I36" s="69">
        <v>0</v>
      </c>
      <c r="J36" s="69">
        <v>0</v>
      </c>
      <c r="K36" s="69">
        <v>0</v>
      </c>
      <c r="L36" s="69">
        <v>0</v>
      </c>
      <c r="M36" s="69"/>
      <c r="N36" s="19"/>
      <c r="O36" s="11">
        <v>257335</v>
      </c>
      <c r="P36" s="11">
        <v>595836</v>
      </c>
      <c r="Q36" s="11">
        <v>981646</v>
      </c>
      <c r="R36" s="11">
        <v>202455</v>
      </c>
      <c r="S36" s="13"/>
      <c r="T36" s="11"/>
      <c r="U36" s="11"/>
      <c r="V36" s="11"/>
      <c r="W36" s="11"/>
    </row>
    <row r="37" spans="1:23" ht="24.95" customHeight="1" x14ac:dyDescent="0.25">
      <c r="A37" s="47"/>
      <c r="B37" s="33" t="s">
        <v>26</v>
      </c>
      <c r="C37" s="33"/>
      <c r="D37" s="33"/>
      <c r="E37" s="62">
        <v>0</v>
      </c>
      <c r="F37" s="63">
        <f>'[1]change 2011 (RECONCILE)'!$C$14</f>
        <v>0</v>
      </c>
      <c r="G37" s="63">
        <f>'[2]change 2012'!$C$14</f>
        <v>0</v>
      </c>
      <c r="H37" s="63">
        <f>'[3]change 2014 RecRE'!$C$14</f>
        <v>0</v>
      </c>
      <c r="I37" s="63">
        <v>0</v>
      </c>
      <c r="J37" s="63">
        <v>0</v>
      </c>
      <c r="K37" s="63">
        <v>0</v>
      </c>
      <c r="L37" s="63">
        <v>0</v>
      </c>
      <c r="M37" s="85"/>
      <c r="N37" s="17"/>
      <c r="O37" s="10">
        <v>0</v>
      </c>
      <c r="P37" s="10">
        <v>0</v>
      </c>
      <c r="Q37" s="10">
        <v>0</v>
      </c>
      <c r="R37" s="10">
        <v>0</v>
      </c>
      <c r="S37" s="13"/>
      <c r="T37" s="10"/>
      <c r="U37" s="10"/>
      <c r="V37" s="10"/>
      <c r="W37" s="10"/>
    </row>
    <row r="38" spans="1:23" ht="24.95" customHeight="1" x14ac:dyDescent="0.25">
      <c r="A38" s="47"/>
      <c r="B38" s="33" t="s">
        <v>7</v>
      </c>
      <c r="C38" s="33"/>
      <c r="D38" s="33"/>
      <c r="E38" s="48">
        <f t="shared" ref="E38:G38" si="9">SUM(E39:E41)</f>
        <v>397014</v>
      </c>
      <c r="F38" s="49">
        <f t="shared" si="9"/>
        <v>-12192</v>
      </c>
      <c r="G38" s="49">
        <f t="shared" si="9"/>
        <v>79701</v>
      </c>
      <c r="H38" s="49">
        <f t="shared" ref="H38" si="10">SUM(H39:H41)</f>
        <v>-46372</v>
      </c>
      <c r="I38" s="49">
        <v>0</v>
      </c>
      <c r="J38" s="49">
        <v>0</v>
      </c>
      <c r="K38" s="49">
        <v>0</v>
      </c>
      <c r="L38" s="49">
        <v>0</v>
      </c>
      <c r="M38" s="82"/>
      <c r="N38" s="17"/>
      <c r="O38" s="8">
        <v>247908</v>
      </c>
      <c r="P38" s="8">
        <v>-104120</v>
      </c>
      <c r="Q38" s="8">
        <v>164966</v>
      </c>
      <c r="R38" s="8">
        <v>229284</v>
      </c>
      <c r="S38" s="13"/>
      <c r="T38" s="8"/>
      <c r="U38" s="8"/>
      <c r="V38" s="8"/>
      <c r="W38" s="8"/>
    </row>
    <row r="39" spans="1:23" ht="24.95" customHeight="1" x14ac:dyDescent="0.25">
      <c r="A39" s="47"/>
      <c r="B39" s="47"/>
      <c r="C39" s="50" t="s">
        <v>8</v>
      </c>
      <c r="D39" s="33"/>
      <c r="E39" s="54">
        <v>108633</v>
      </c>
      <c r="F39" s="55">
        <f>'[1]change 2011 (RECONCILE)'!$C16</f>
        <v>134051</v>
      </c>
      <c r="G39" s="55">
        <f>'[2]change 2012'!$C16</f>
        <v>102363</v>
      </c>
      <c r="H39" s="55">
        <f>'[3]change 2014 RecRE'!C16</f>
        <v>78396</v>
      </c>
      <c r="I39" s="55">
        <v>0</v>
      </c>
      <c r="J39" s="55">
        <v>0</v>
      </c>
      <c r="K39" s="55">
        <v>0</v>
      </c>
      <c r="L39" s="55">
        <v>0</v>
      </c>
      <c r="M39" s="84"/>
      <c r="N39" s="18"/>
      <c r="O39" s="5">
        <v>36169</v>
      </c>
      <c r="P39" s="5">
        <v>88149</v>
      </c>
      <c r="Q39" s="5">
        <v>106081</v>
      </c>
      <c r="R39" s="5">
        <v>50075</v>
      </c>
      <c r="S39" s="13"/>
      <c r="T39" s="5"/>
      <c r="U39" s="5"/>
      <c r="V39" s="5"/>
      <c r="W39" s="5"/>
    </row>
    <row r="40" spans="1:23" ht="24.95" customHeight="1" x14ac:dyDescent="0.25">
      <c r="A40" s="47"/>
      <c r="B40" s="47"/>
      <c r="C40" s="53" t="s">
        <v>9</v>
      </c>
      <c r="D40" s="33"/>
      <c r="E40" s="54">
        <v>148311</v>
      </c>
      <c r="F40" s="55">
        <f>'[1]change 2011 (RECONCILE)'!$C17</f>
        <v>-39679</v>
      </c>
      <c r="G40" s="55">
        <f>'[2]change 2012'!$C17</f>
        <v>-4899</v>
      </c>
      <c r="H40" s="55">
        <f>'[3]change 2014 RecRE'!C17</f>
        <v>-141853</v>
      </c>
      <c r="I40" s="55">
        <v>0</v>
      </c>
      <c r="J40" s="55">
        <v>0</v>
      </c>
      <c r="K40" s="55">
        <v>0</v>
      </c>
      <c r="L40" s="55">
        <v>0</v>
      </c>
      <c r="M40" s="84"/>
      <c r="N40" s="18"/>
      <c r="O40" s="5">
        <v>215119</v>
      </c>
      <c r="P40" s="5">
        <v>-212514</v>
      </c>
      <c r="Q40" s="5">
        <v>83162</v>
      </c>
      <c r="R40" s="5">
        <v>183308</v>
      </c>
      <c r="S40" s="13"/>
      <c r="T40" s="5"/>
      <c r="U40" s="5"/>
      <c r="V40" s="5"/>
      <c r="W40" s="5"/>
    </row>
    <row r="41" spans="1:23" ht="24.95" customHeight="1" x14ac:dyDescent="0.25">
      <c r="A41" s="47"/>
      <c r="B41" s="47"/>
      <c r="C41" s="53" t="s">
        <v>10</v>
      </c>
      <c r="D41" s="33"/>
      <c r="E41" s="54">
        <v>140070</v>
      </c>
      <c r="F41" s="55">
        <f>'[1]change 2011 (RECONCILE)'!$C18</f>
        <v>-106564</v>
      </c>
      <c r="G41" s="55">
        <f>'[2]change 2012'!$C18</f>
        <v>-17763</v>
      </c>
      <c r="H41" s="55">
        <f>'[3]change 2014 RecRE'!C18</f>
        <v>17085</v>
      </c>
      <c r="I41" s="55">
        <v>0</v>
      </c>
      <c r="J41" s="55">
        <v>0</v>
      </c>
      <c r="K41" s="55">
        <v>0</v>
      </c>
      <c r="L41" s="55">
        <v>0</v>
      </c>
      <c r="M41" s="84"/>
      <c r="N41" s="18"/>
      <c r="O41" s="5">
        <v>-3380</v>
      </c>
      <c r="P41" s="5">
        <v>20245</v>
      </c>
      <c r="Q41" s="5">
        <v>-24277</v>
      </c>
      <c r="R41" s="5">
        <v>-4099</v>
      </c>
      <c r="S41" s="13"/>
      <c r="T41" s="5"/>
      <c r="U41" s="5"/>
      <c r="V41" s="5"/>
      <c r="W41" s="5"/>
    </row>
    <row r="42" spans="1:23" ht="24.95" customHeight="1" x14ac:dyDescent="0.25">
      <c r="A42" s="47"/>
      <c r="B42" s="32" t="s">
        <v>11</v>
      </c>
      <c r="C42" s="32"/>
      <c r="D42" s="33"/>
      <c r="E42" s="48">
        <f t="shared" ref="E42:H42" si="11">+E43+E46</f>
        <v>593444</v>
      </c>
      <c r="F42" s="49">
        <f t="shared" si="11"/>
        <v>255399</v>
      </c>
      <c r="G42" s="49">
        <f t="shared" si="11"/>
        <v>443551</v>
      </c>
      <c r="H42" s="49">
        <f t="shared" si="11"/>
        <v>-86358</v>
      </c>
      <c r="I42" s="49">
        <v>0</v>
      </c>
      <c r="J42" s="49">
        <v>0</v>
      </c>
      <c r="K42" s="49">
        <v>0</v>
      </c>
      <c r="L42" s="49">
        <v>0</v>
      </c>
      <c r="M42" s="82"/>
      <c r="N42" s="17"/>
      <c r="O42" s="8">
        <v>-19781</v>
      </c>
      <c r="P42" s="8">
        <v>442381</v>
      </c>
      <c r="Q42" s="8">
        <v>-80261</v>
      </c>
      <c r="R42" s="8">
        <v>377868</v>
      </c>
      <c r="S42" s="13"/>
      <c r="T42" s="8"/>
      <c r="U42" s="8"/>
      <c r="V42" s="8"/>
      <c r="W42" s="8"/>
    </row>
    <row r="43" spans="1:23" ht="24.95" customHeight="1" x14ac:dyDescent="0.25">
      <c r="A43" s="47"/>
      <c r="B43" s="47"/>
      <c r="C43" s="53" t="s">
        <v>12</v>
      </c>
      <c r="D43" s="33"/>
      <c r="E43" s="51">
        <f t="shared" ref="E43:G43" si="12">SUM(E44:E45)</f>
        <v>0</v>
      </c>
      <c r="F43" s="52">
        <f t="shared" si="12"/>
        <v>0</v>
      </c>
      <c r="G43" s="52">
        <f t="shared" si="12"/>
        <v>0</v>
      </c>
      <c r="H43" s="52">
        <f>SUM(H44:H45)</f>
        <v>0</v>
      </c>
      <c r="I43" s="52">
        <v>0</v>
      </c>
      <c r="J43" s="52">
        <v>0</v>
      </c>
      <c r="K43" s="52">
        <v>0</v>
      </c>
      <c r="L43" s="52">
        <v>0</v>
      </c>
      <c r="M43" s="83"/>
      <c r="N43" s="18"/>
      <c r="O43" s="9">
        <v>0</v>
      </c>
      <c r="P43" s="9">
        <v>0</v>
      </c>
      <c r="Q43" s="9">
        <v>0</v>
      </c>
      <c r="R43" s="9">
        <v>0</v>
      </c>
      <c r="S43" s="13"/>
      <c r="T43" s="9"/>
      <c r="U43" s="9"/>
      <c r="V43" s="9"/>
      <c r="W43" s="9"/>
    </row>
    <row r="44" spans="1:23" ht="24.95" customHeight="1" x14ac:dyDescent="0.25">
      <c r="A44" s="47"/>
      <c r="B44" s="47"/>
      <c r="C44" s="47"/>
      <c r="D44" s="56" t="s">
        <v>13</v>
      </c>
      <c r="E44" s="51">
        <v>0</v>
      </c>
      <c r="F44" s="52">
        <f>'[1]change 2011 (RECONCILE)'!$C21</f>
        <v>0</v>
      </c>
      <c r="G44" s="52">
        <f>'[2]change 2012'!$C21</f>
        <v>0</v>
      </c>
      <c r="H44" s="52">
        <f>'[3]change 2014 RecRE'!C21</f>
        <v>0</v>
      </c>
      <c r="I44" s="52">
        <v>0</v>
      </c>
      <c r="J44" s="52">
        <v>0</v>
      </c>
      <c r="K44" s="52">
        <v>0</v>
      </c>
      <c r="L44" s="52">
        <v>0</v>
      </c>
      <c r="M44" s="83"/>
      <c r="N44" s="18"/>
      <c r="O44" s="9">
        <v>0</v>
      </c>
      <c r="P44" s="9">
        <v>0</v>
      </c>
      <c r="Q44" s="9">
        <v>0</v>
      </c>
      <c r="R44" s="9">
        <v>0</v>
      </c>
      <c r="S44" s="13"/>
      <c r="T44" s="9"/>
      <c r="U44" s="9"/>
      <c r="V44" s="9"/>
      <c r="W44" s="9"/>
    </row>
    <row r="45" spans="1:23" ht="24.95" customHeight="1" x14ac:dyDescent="0.25">
      <c r="A45" s="47"/>
      <c r="B45" s="47"/>
      <c r="C45" s="47"/>
      <c r="D45" s="56" t="s">
        <v>14</v>
      </c>
      <c r="E45" s="51">
        <v>0</v>
      </c>
      <c r="F45" s="52">
        <f>'[1]change 2011 (RECONCILE)'!$C22</f>
        <v>0</v>
      </c>
      <c r="G45" s="52">
        <f>'[2]change 2012'!$C22</f>
        <v>0</v>
      </c>
      <c r="H45" s="52">
        <f>'[3]change 2014 RecRE'!C22</f>
        <v>0</v>
      </c>
      <c r="I45" s="52">
        <v>0</v>
      </c>
      <c r="J45" s="52">
        <v>0</v>
      </c>
      <c r="K45" s="52">
        <v>0</v>
      </c>
      <c r="L45" s="52">
        <v>0</v>
      </c>
      <c r="M45" s="83"/>
      <c r="N45" s="18"/>
      <c r="O45" s="9">
        <v>0</v>
      </c>
      <c r="P45" s="9">
        <v>0</v>
      </c>
      <c r="Q45" s="9">
        <v>0</v>
      </c>
      <c r="R45" s="9">
        <v>0</v>
      </c>
      <c r="S45" s="13"/>
      <c r="T45" s="9"/>
      <c r="U45" s="9"/>
      <c r="V45" s="9"/>
      <c r="W45" s="9"/>
    </row>
    <row r="46" spans="1:23" ht="23.25" customHeight="1" x14ac:dyDescent="0.25">
      <c r="A46" s="47"/>
      <c r="B46" s="47"/>
      <c r="C46" s="53" t="s">
        <v>27</v>
      </c>
      <c r="D46" s="33"/>
      <c r="E46" s="54">
        <f t="shared" ref="E46:G46" si="13">SUM(E47:E50)</f>
        <v>593444</v>
      </c>
      <c r="F46" s="55">
        <f t="shared" si="13"/>
        <v>255399</v>
      </c>
      <c r="G46" s="55">
        <f t="shared" si="13"/>
        <v>443551</v>
      </c>
      <c r="H46" s="55">
        <f>SUM(H47:H50)</f>
        <v>-86358</v>
      </c>
      <c r="I46" s="55">
        <v>0</v>
      </c>
      <c r="J46" s="55">
        <v>0</v>
      </c>
      <c r="K46" s="55">
        <v>0</v>
      </c>
      <c r="L46" s="55">
        <v>0</v>
      </c>
      <c r="M46" s="84"/>
      <c r="N46" s="18"/>
      <c r="O46" s="5">
        <v>-19781</v>
      </c>
      <c r="P46" s="5">
        <v>442381</v>
      </c>
      <c r="Q46" s="5">
        <v>-80261</v>
      </c>
      <c r="R46" s="5">
        <v>377868</v>
      </c>
      <c r="S46" s="13"/>
      <c r="T46" s="5"/>
      <c r="U46" s="5"/>
      <c r="V46" s="5"/>
      <c r="W46" s="5"/>
    </row>
    <row r="47" spans="1:23" ht="24.95" customHeight="1" x14ac:dyDescent="0.25">
      <c r="A47" s="47"/>
      <c r="B47" s="47"/>
      <c r="C47" s="47"/>
      <c r="D47" s="56" t="s">
        <v>15</v>
      </c>
      <c r="E47" s="51">
        <v>0</v>
      </c>
      <c r="F47" s="52">
        <f>'[1]change 2011 (RECONCILE)'!$C24</f>
        <v>0</v>
      </c>
      <c r="G47" s="52">
        <f>'[2]change 2012'!$C24</f>
        <v>0</v>
      </c>
      <c r="H47" s="52">
        <f>'[3]change 2014 RecRE'!C24</f>
        <v>0</v>
      </c>
      <c r="I47" s="52">
        <v>0</v>
      </c>
      <c r="J47" s="52">
        <v>0</v>
      </c>
      <c r="K47" s="52">
        <v>0</v>
      </c>
      <c r="L47" s="52">
        <v>0</v>
      </c>
      <c r="M47" s="83"/>
      <c r="N47" s="18"/>
      <c r="O47" s="9">
        <v>0</v>
      </c>
      <c r="P47" s="9">
        <v>0</v>
      </c>
      <c r="Q47" s="9">
        <v>0</v>
      </c>
      <c r="R47" s="9">
        <v>0</v>
      </c>
      <c r="S47" s="13"/>
      <c r="T47" s="9"/>
      <c r="U47" s="9"/>
      <c r="V47" s="9"/>
      <c r="W47" s="9"/>
    </row>
    <row r="48" spans="1:23" ht="24.95" customHeight="1" x14ac:dyDescent="0.25">
      <c r="A48" s="47"/>
      <c r="B48" s="47"/>
      <c r="C48" s="47"/>
      <c r="D48" s="56" t="s">
        <v>16</v>
      </c>
      <c r="E48" s="51">
        <v>0</v>
      </c>
      <c r="F48" s="52">
        <f>'[1]change 2011 (RECONCILE)'!$C25</f>
        <v>0</v>
      </c>
      <c r="G48" s="52">
        <f>'[2]change 2012'!$C25</f>
        <v>0</v>
      </c>
      <c r="H48" s="52">
        <f>'[3]change 2014 RecRE'!C25</f>
        <v>0</v>
      </c>
      <c r="I48" s="52">
        <v>0</v>
      </c>
      <c r="J48" s="52">
        <v>0</v>
      </c>
      <c r="K48" s="52">
        <v>0</v>
      </c>
      <c r="L48" s="52">
        <v>0</v>
      </c>
      <c r="M48" s="83"/>
      <c r="N48" s="18"/>
      <c r="O48" s="9">
        <v>0</v>
      </c>
      <c r="P48" s="9">
        <v>0</v>
      </c>
      <c r="Q48" s="9">
        <v>0</v>
      </c>
      <c r="R48" s="9">
        <v>0</v>
      </c>
      <c r="S48" s="13"/>
      <c r="T48" s="9"/>
      <c r="U48" s="9"/>
      <c r="V48" s="9"/>
      <c r="W48" s="9"/>
    </row>
    <row r="49" spans="1:23" s="4" customFormat="1" ht="24.95" customHeight="1" x14ac:dyDescent="0.25">
      <c r="A49" s="47"/>
      <c r="B49" s="47"/>
      <c r="C49" s="47"/>
      <c r="D49" s="56" t="s">
        <v>17</v>
      </c>
      <c r="E49" s="51">
        <v>0</v>
      </c>
      <c r="F49" s="52">
        <f>'[1]change 2011 (RECONCILE)'!$C26</f>
        <v>0</v>
      </c>
      <c r="G49" s="52">
        <f>'[2]change 2012'!$C26</f>
        <v>0</v>
      </c>
      <c r="H49" s="52">
        <f>'[3]change 2014 RecRE'!C26</f>
        <v>0</v>
      </c>
      <c r="I49" s="52">
        <v>0</v>
      </c>
      <c r="J49" s="52">
        <v>0</v>
      </c>
      <c r="K49" s="52">
        <v>0</v>
      </c>
      <c r="L49" s="52">
        <v>0</v>
      </c>
      <c r="M49" s="83"/>
      <c r="N49" s="18"/>
      <c r="O49" s="9">
        <v>0</v>
      </c>
      <c r="P49" s="9">
        <v>0</v>
      </c>
      <c r="Q49" s="9">
        <v>0</v>
      </c>
      <c r="R49" s="9">
        <v>0</v>
      </c>
      <c r="S49" s="13"/>
      <c r="T49" s="9"/>
      <c r="U49" s="9"/>
      <c r="V49" s="9"/>
      <c r="W49" s="9"/>
    </row>
    <row r="50" spans="1:23" ht="24.95" customHeight="1" x14ac:dyDescent="0.25">
      <c r="A50" s="57"/>
      <c r="B50" s="57"/>
      <c r="C50" s="47"/>
      <c r="D50" s="56" t="s">
        <v>18</v>
      </c>
      <c r="E50" s="54">
        <v>593444</v>
      </c>
      <c r="F50" s="55">
        <f>'[1]change 2011 (RECONCILE)'!$C27</f>
        <v>255399</v>
      </c>
      <c r="G50" s="55">
        <f>'[2]change 2012'!$C27</f>
        <v>443551</v>
      </c>
      <c r="H50" s="55">
        <f>'[3]change 2014 RecRE'!C27</f>
        <v>-86358</v>
      </c>
      <c r="I50" s="55">
        <v>0</v>
      </c>
      <c r="J50" s="55">
        <v>0</v>
      </c>
      <c r="K50" s="55">
        <v>0</v>
      </c>
      <c r="L50" s="55">
        <v>0</v>
      </c>
      <c r="M50" s="84"/>
      <c r="N50" s="18"/>
      <c r="O50" s="5">
        <v>-19781</v>
      </c>
      <c r="P50" s="5">
        <v>442381</v>
      </c>
      <c r="Q50" s="5">
        <v>-80261</v>
      </c>
      <c r="R50" s="5">
        <v>377868</v>
      </c>
      <c r="S50" s="13"/>
      <c r="T50" s="5"/>
      <c r="U50" s="5"/>
      <c r="V50" s="5"/>
      <c r="W50" s="5"/>
    </row>
    <row r="51" spans="1:23" ht="24.95" customHeight="1" x14ac:dyDescent="0.25">
      <c r="A51" s="47"/>
      <c r="B51" s="32" t="s">
        <v>19</v>
      </c>
      <c r="C51" s="32"/>
      <c r="D51" s="33"/>
      <c r="E51" s="48">
        <f t="shared" ref="E51:H51" si="14">SUM(E52:E54)</f>
        <v>-25659</v>
      </c>
      <c r="F51" s="49">
        <f t="shared" si="14"/>
        <v>-112038</v>
      </c>
      <c r="G51" s="49">
        <f t="shared" si="14"/>
        <v>-47966</v>
      </c>
      <c r="H51" s="49">
        <f t="shared" si="14"/>
        <v>122359</v>
      </c>
      <c r="I51" s="49">
        <v>0</v>
      </c>
      <c r="J51" s="49">
        <v>0</v>
      </c>
      <c r="K51" s="49">
        <v>0</v>
      </c>
      <c r="L51" s="49">
        <v>0</v>
      </c>
      <c r="M51" s="82"/>
      <c r="N51" s="17"/>
      <c r="O51" s="8">
        <v>34969</v>
      </c>
      <c r="P51" s="8">
        <v>258595</v>
      </c>
      <c r="Q51" s="8">
        <v>681707</v>
      </c>
      <c r="R51" s="8">
        <v>-344749</v>
      </c>
      <c r="S51" s="13"/>
      <c r="T51" s="8"/>
      <c r="U51" s="8"/>
      <c r="V51" s="8"/>
      <c r="W51" s="8"/>
    </row>
    <row r="52" spans="1:23" ht="24.95" customHeight="1" x14ac:dyDescent="0.25">
      <c r="A52" s="47"/>
      <c r="B52" s="47"/>
      <c r="C52" s="56" t="s">
        <v>20</v>
      </c>
      <c r="D52" s="33"/>
      <c r="E52" s="51">
        <v>0</v>
      </c>
      <c r="F52" s="52">
        <f>'[1]change 2011 (RECONCILE)'!$C29</f>
        <v>0</v>
      </c>
      <c r="G52" s="52">
        <f>'[2]change 2012'!$C29</f>
        <v>0</v>
      </c>
      <c r="H52" s="52">
        <f>'[3]change 2014 RecRE'!C29</f>
        <v>0</v>
      </c>
      <c r="I52" s="52">
        <v>0</v>
      </c>
      <c r="J52" s="52">
        <v>0</v>
      </c>
      <c r="K52" s="52">
        <v>0</v>
      </c>
      <c r="L52" s="52">
        <v>0</v>
      </c>
      <c r="M52" s="83"/>
      <c r="N52" s="18"/>
      <c r="O52" s="9">
        <v>0</v>
      </c>
      <c r="P52" s="9">
        <v>0</v>
      </c>
      <c r="Q52" s="9">
        <v>0</v>
      </c>
      <c r="R52" s="9">
        <v>0</v>
      </c>
      <c r="S52" s="13"/>
      <c r="T52" s="9"/>
      <c r="U52" s="9"/>
      <c r="V52" s="9"/>
      <c r="W52" s="9"/>
    </row>
    <row r="53" spans="1:23" ht="24.95" customHeight="1" x14ac:dyDescent="0.25">
      <c r="A53" s="47"/>
      <c r="B53" s="47"/>
      <c r="C53" s="56" t="s">
        <v>21</v>
      </c>
      <c r="D53" s="33"/>
      <c r="E53" s="51">
        <v>0</v>
      </c>
      <c r="F53" s="52">
        <f>'[1]change 2011 (RECONCILE)'!$C30</f>
        <v>0</v>
      </c>
      <c r="G53" s="52">
        <f>'[2]change 2012'!$C30</f>
        <v>0</v>
      </c>
      <c r="H53" s="52">
        <f>'[3]change 2014 RecRE'!C30</f>
        <v>0</v>
      </c>
      <c r="I53" s="52">
        <v>0</v>
      </c>
      <c r="J53" s="52">
        <v>0</v>
      </c>
      <c r="K53" s="52">
        <v>0</v>
      </c>
      <c r="L53" s="52">
        <v>0</v>
      </c>
      <c r="M53" s="83"/>
      <c r="N53" s="18"/>
      <c r="O53" s="9">
        <v>0</v>
      </c>
      <c r="P53" s="9">
        <v>0</v>
      </c>
      <c r="Q53" s="9">
        <v>0</v>
      </c>
      <c r="R53" s="9">
        <v>0</v>
      </c>
      <c r="S53" s="13"/>
      <c r="T53" s="9"/>
      <c r="U53" s="9"/>
      <c r="V53" s="9"/>
      <c r="W53" s="9"/>
    </row>
    <row r="54" spans="1:23" ht="24.95" customHeight="1" x14ac:dyDescent="0.2">
      <c r="A54" s="58"/>
      <c r="B54" s="58"/>
      <c r="C54" s="56" t="s">
        <v>22</v>
      </c>
      <c r="D54" s="33"/>
      <c r="E54" s="54">
        <v>-25659</v>
      </c>
      <c r="F54" s="55">
        <f>'[1]change 2011 (RECONCILE)'!$C31</f>
        <v>-112038</v>
      </c>
      <c r="G54" s="55">
        <f>'[2]change 2012'!$C31</f>
        <v>-47966</v>
      </c>
      <c r="H54" s="55">
        <f>'[3]change 2014 RecRE'!C31</f>
        <v>122359</v>
      </c>
      <c r="I54" s="55">
        <v>0</v>
      </c>
      <c r="J54" s="55">
        <v>0</v>
      </c>
      <c r="K54" s="55">
        <v>0</v>
      </c>
      <c r="L54" s="55">
        <v>0</v>
      </c>
      <c r="M54" s="84"/>
      <c r="N54" s="18"/>
      <c r="O54" s="5">
        <v>34969</v>
      </c>
      <c r="P54" s="5">
        <v>258595</v>
      </c>
      <c r="Q54" s="5">
        <v>681707</v>
      </c>
      <c r="R54" s="5">
        <v>-344749</v>
      </c>
      <c r="S54" s="13"/>
      <c r="T54" s="5"/>
      <c r="U54" s="5"/>
      <c r="V54" s="5"/>
      <c r="W54" s="5"/>
    </row>
    <row r="55" spans="1:23" ht="24.95" customHeight="1" x14ac:dyDescent="0.25">
      <c r="A55" s="47"/>
      <c r="B55" s="32" t="s">
        <v>30</v>
      </c>
      <c r="C55" s="59"/>
      <c r="D55" s="60"/>
      <c r="E55" s="62">
        <v>0</v>
      </c>
      <c r="F55" s="63">
        <f>'[1]change 2011 (RECONCILE)'!$C32</f>
        <v>0</v>
      </c>
      <c r="G55" s="63">
        <f>'[2]change 2012'!$C32</f>
        <v>0</v>
      </c>
      <c r="H55" s="63">
        <f>'[3]change 2014 RecRE'!C32</f>
        <v>0</v>
      </c>
      <c r="I55" s="52">
        <v>0</v>
      </c>
      <c r="J55" s="52">
        <v>0</v>
      </c>
      <c r="K55" s="52">
        <v>0</v>
      </c>
      <c r="L55" s="52">
        <v>0</v>
      </c>
      <c r="M55" s="83"/>
      <c r="N55" s="18"/>
      <c r="O55" s="10">
        <v>0</v>
      </c>
      <c r="P55" s="9">
        <v>0</v>
      </c>
      <c r="Q55" s="9">
        <v>0</v>
      </c>
      <c r="R55" s="9">
        <v>0</v>
      </c>
      <c r="S55" s="13"/>
      <c r="T55" s="10"/>
      <c r="U55" s="10"/>
      <c r="V55" s="10"/>
      <c r="W55" s="10"/>
    </row>
    <row r="56" spans="1:23" ht="24.95" customHeight="1" x14ac:dyDescent="0.25">
      <c r="A56" s="47"/>
      <c r="B56" s="61" t="s">
        <v>23</v>
      </c>
      <c r="C56" s="59"/>
      <c r="D56" s="60"/>
      <c r="E56" s="62">
        <v>0</v>
      </c>
      <c r="F56" s="63">
        <f>'[1]change 2011 (RECONCILE)'!$C33</f>
        <v>0</v>
      </c>
      <c r="G56" s="63">
        <f>'[2]change 2012'!$C33</f>
        <v>0</v>
      </c>
      <c r="H56" s="63">
        <f>'[3]change 2014 RecRE'!C33</f>
        <v>0</v>
      </c>
      <c r="I56" s="52">
        <v>0</v>
      </c>
      <c r="J56" s="52">
        <v>0</v>
      </c>
      <c r="K56" s="52">
        <v>0</v>
      </c>
      <c r="L56" s="52">
        <v>0</v>
      </c>
      <c r="M56" s="83"/>
      <c r="N56" s="18"/>
      <c r="O56" s="10">
        <v>0</v>
      </c>
      <c r="P56" s="9">
        <v>0</v>
      </c>
      <c r="Q56" s="9">
        <v>0</v>
      </c>
      <c r="R56" s="9">
        <v>0</v>
      </c>
      <c r="S56" s="13"/>
      <c r="T56" s="10"/>
      <c r="U56" s="10"/>
      <c r="V56" s="10"/>
      <c r="W56" s="10"/>
    </row>
    <row r="57" spans="1:23" ht="22.5" customHeight="1" x14ac:dyDescent="0.25">
      <c r="A57" s="47"/>
      <c r="B57" s="64" t="s">
        <v>34</v>
      </c>
      <c r="C57" s="59"/>
      <c r="D57" s="60"/>
      <c r="E57" s="48">
        <v>21368</v>
      </c>
      <c r="F57" s="49">
        <f>'[1]change 2011 (RECONCILE)'!$C34+'[1]change 2011 (RECONCILE)'!$C$35</f>
        <v>244637</v>
      </c>
      <c r="G57" s="49">
        <f>'[2]change 2012'!$C34+'[2]change 2012'!$C$35</f>
        <v>-158985</v>
      </c>
      <c r="H57" s="49">
        <f>'[3]change 2014 RecRE'!$C$34+'[3]change 2014 RecRE'!$C$35</f>
        <v>14768</v>
      </c>
      <c r="I57" s="49">
        <v>0</v>
      </c>
      <c r="J57" s="49">
        <v>0</v>
      </c>
      <c r="K57" s="49">
        <v>0</v>
      </c>
      <c r="L57" s="49">
        <v>0</v>
      </c>
      <c r="M57" s="82"/>
      <c r="N57" s="17"/>
      <c r="O57" s="8">
        <v>-5761</v>
      </c>
      <c r="P57" s="8">
        <v>-1020</v>
      </c>
      <c r="Q57" s="8">
        <v>215234</v>
      </c>
      <c r="R57" s="8">
        <v>-59948</v>
      </c>
      <c r="S57" s="13"/>
      <c r="T57" s="8"/>
      <c r="U57" s="8"/>
      <c r="V57" s="8"/>
      <c r="W57" s="8"/>
    </row>
    <row r="58" spans="1:23" ht="12" customHeight="1" x14ac:dyDescent="0.25">
      <c r="A58" s="47"/>
      <c r="B58" s="64"/>
      <c r="C58" s="59"/>
      <c r="D58" s="60"/>
      <c r="E58" s="48"/>
      <c r="F58" s="49"/>
      <c r="G58" s="49"/>
      <c r="H58" s="49"/>
      <c r="I58" s="49">
        <v>0</v>
      </c>
      <c r="J58" s="49">
        <v>0</v>
      </c>
      <c r="K58" s="49">
        <v>0</v>
      </c>
      <c r="L58" s="49">
        <v>0</v>
      </c>
      <c r="M58" s="82"/>
      <c r="N58" s="17"/>
      <c r="O58" s="8"/>
      <c r="P58" s="8"/>
      <c r="Q58" s="8"/>
      <c r="R58" s="8"/>
      <c r="S58" s="13"/>
      <c r="T58" s="8"/>
      <c r="U58" s="8"/>
      <c r="V58" s="8"/>
      <c r="W58" s="8"/>
    </row>
    <row r="59" spans="1:23" ht="24.95" customHeight="1" x14ac:dyDescent="0.25">
      <c r="A59" s="70" t="s">
        <v>31</v>
      </c>
      <c r="B59" s="70"/>
      <c r="C59" s="71"/>
      <c r="D59" s="71"/>
      <c r="E59" s="72">
        <f t="shared" ref="E59:H59" si="15">E13-E36</f>
        <v>-128805</v>
      </c>
      <c r="F59" s="73">
        <f t="shared" si="15"/>
        <v>-318892</v>
      </c>
      <c r="G59" s="73">
        <f t="shared" si="15"/>
        <v>-274517</v>
      </c>
      <c r="H59" s="73">
        <f t="shared" si="15"/>
        <v>-339870</v>
      </c>
      <c r="I59" s="73">
        <v>0</v>
      </c>
      <c r="J59" s="73">
        <v>0</v>
      </c>
      <c r="K59" s="73">
        <v>0</v>
      </c>
      <c r="L59" s="73">
        <v>0</v>
      </c>
      <c r="M59" s="73"/>
      <c r="N59" s="20"/>
      <c r="O59" s="12">
        <v>232558</v>
      </c>
      <c r="P59" s="12">
        <v>-183685</v>
      </c>
      <c r="Q59" s="12">
        <v>-372930</v>
      </c>
      <c r="R59" s="12">
        <v>-171808</v>
      </c>
      <c r="S59" s="13"/>
      <c r="T59" s="12"/>
      <c r="U59" s="12"/>
      <c r="V59" s="12"/>
      <c r="W59" s="12"/>
    </row>
    <row r="60" spans="1:23" ht="24.95" customHeight="1" x14ac:dyDescent="0.25">
      <c r="A60" s="37" t="s">
        <v>25</v>
      </c>
      <c r="B60" s="47"/>
      <c r="C60" s="47"/>
      <c r="D60" s="47"/>
      <c r="E60" s="55">
        <f t="shared" ref="E60:H60" si="16">E11-E59</f>
        <v>0</v>
      </c>
      <c r="F60" s="55">
        <f t="shared" si="16"/>
        <v>0</v>
      </c>
      <c r="G60" s="55">
        <f t="shared" si="16"/>
        <v>0</v>
      </c>
      <c r="H60" s="55">
        <f t="shared" si="16"/>
        <v>0</v>
      </c>
      <c r="I60" s="55">
        <v>0</v>
      </c>
      <c r="J60" s="55">
        <v>0</v>
      </c>
      <c r="K60" s="55">
        <v>0</v>
      </c>
      <c r="L60" s="55">
        <v>0</v>
      </c>
      <c r="M60" s="55"/>
      <c r="N60" s="18"/>
      <c r="O60" s="5">
        <v>0</v>
      </c>
      <c r="P60" s="5">
        <v>0</v>
      </c>
      <c r="Q60" s="5">
        <v>0</v>
      </c>
      <c r="R60" s="5">
        <v>0</v>
      </c>
      <c r="S60" s="13"/>
      <c r="T60" s="5"/>
      <c r="U60" s="5"/>
      <c r="V60" s="5"/>
      <c r="W60" s="5"/>
    </row>
    <row r="61" spans="1:23" ht="24.95" customHeight="1" x14ac:dyDescent="0.2"/>
  </sheetData>
  <mergeCells count="3">
    <mergeCell ref="A1:L1"/>
    <mergeCell ref="A3:M3"/>
    <mergeCell ref="A5:D5"/>
  </mergeCells>
  <printOptions horizontalCentered="1"/>
  <pageMargins left="0.47244094488188981" right="0.47244094488188981" top="0.70866141732283472" bottom="0.39370078740157483" header="0" footer="0"/>
  <pageSetup paperSize="9" scale="48" orientation="portrait" r:id="rId1"/>
  <headerFooter alignWithMargins="0">
    <oddHeader>&amp;C&amp;"TH SarabunPSK,Regular"&amp;32
-81-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abSelected="1" topLeftCell="A25" zoomScale="40" zoomScaleNormal="40" workbookViewId="0">
      <selection activeCell="Z12" sqref="Z12"/>
    </sheetView>
  </sheetViews>
  <sheetFormatPr defaultRowHeight="25.5" x14ac:dyDescent="0.35"/>
  <cols>
    <col min="1" max="3" width="4.7109375" style="90" customWidth="1"/>
    <col min="4" max="4" width="86.28515625" style="90" customWidth="1"/>
    <col min="5" max="6" width="20.7109375" style="90" hidden="1" customWidth="1"/>
    <col min="7" max="8" width="24.7109375" style="90" hidden="1" customWidth="1"/>
    <col min="9" max="13" width="24.7109375" style="90" customWidth="1"/>
    <col min="14" max="14" width="13.5703125" style="103" customWidth="1"/>
    <col min="15" max="16" width="17.7109375" style="103" customWidth="1"/>
    <col min="17" max="18" width="17.7109375" style="160" customWidth="1"/>
    <col min="19" max="19" width="7.28515625" style="160" customWidth="1"/>
    <col min="20" max="23" width="17.7109375" style="160" customWidth="1"/>
    <col min="24" max="26" width="9.140625" style="160"/>
    <col min="27" max="16384" width="9.140625" style="90"/>
  </cols>
  <sheetData>
    <row r="1" spans="1:26" ht="4.5" customHeight="1" x14ac:dyDescent="0.3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26" ht="24.95" customHeight="1" x14ac:dyDescent="0.35">
      <c r="A2" s="91"/>
      <c r="B2" s="91"/>
      <c r="C2" s="91"/>
      <c r="D2" s="91"/>
      <c r="E2" s="92"/>
      <c r="F2" s="91"/>
      <c r="G2" s="91"/>
      <c r="H2" s="91"/>
      <c r="I2" s="91"/>
      <c r="J2" s="91"/>
      <c r="K2" s="91"/>
    </row>
    <row r="3" spans="1:26" ht="24.95" customHeight="1" x14ac:dyDescent="0.35">
      <c r="A3" s="93" t="s">
        <v>24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P3" s="161"/>
    </row>
    <row r="4" spans="1:26" ht="24.95" customHeight="1" x14ac:dyDescent="0.35">
      <c r="A4" s="94"/>
      <c r="B4" s="94"/>
      <c r="C4" s="94"/>
      <c r="D4" s="94"/>
      <c r="E4" s="95"/>
      <c r="F4" s="95"/>
      <c r="G4" s="95"/>
      <c r="H4" s="95"/>
      <c r="I4" s="95"/>
      <c r="J4" s="95"/>
      <c r="K4" s="95"/>
      <c r="M4" s="95" t="s">
        <v>32</v>
      </c>
      <c r="O4" s="162"/>
      <c r="P4" s="162"/>
      <c r="Q4" s="162"/>
      <c r="R4" s="162"/>
      <c r="T4" s="163"/>
      <c r="U4" s="164"/>
      <c r="V4" s="164"/>
      <c r="W4" s="164"/>
    </row>
    <row r="5" spans="1:26" ht="30" customHeight="1" x14ac:dyDescent="0.35">
      <c r="A5" s="96"/>
      <c r="B5" s="96"/>
      <c r="C5" s="96"/>
      <c r="D5" s="96"/>
      <c r="E5" s="97">
        <v>2010</v>
      </c>
      <c r="F5" s="97">
        <v>2011</v>
      </c>
      <c r="G5" s="97">
        <v>2012</v>
      </c>
      <c r="H5" s="97">
        <v>2014</v>
      </c>
      <c r="I5" s="97">
        <v>2015</v>
      </c>
      <c r="J5" s="97">
        <v>2016</v>
      </c>
      <c r="K5" s="97">
        <v>2017</v>
      </c>
      <c r="L5" s="97">
        <v>2018</v>
      </c>
      <c r="M5" s="97">
        <v>2019</v>
      </c>
      <c r="N5" s="98"/>
      <c r="O5" s="165"/>
      <c r="P5" s="165"/>
      <c r="Q5" s="165"/>
      <c r="R5" s="165"/>
      <c r="T5" s="165"/>
      <c r="U5" s="165"/>
      <c r="V5" s="165"/>
      <c r="W5" s="165"/>
    </row>
    <row r="6" spans="1:26" ht="36" customHeight="1" x14ac:dyDescent="0.35">
      <c r="A6" s="99" t="s">
        <v>5</v>
      </c>
      <c r="B6" s="100"/>
      <c r="C6" s="100"/>
      <c r="D6" s="100"/>
      <c r="E6" s="101"/>
      <c r="F6" s="100"/>
      <c r="G6" s="100"/>
      <c r="H6" s="102"/>
      <c r="I6" s="102"/>
      <c r="J6" s="102"/>
      <c r="K6" s="102"/>
      <c r="L6" s="99"/>
      <c r="O6" s="102"/>
      <c r="P6" s="102"/>
      <c r="Q6" s="102"/>
      <c r="R6" s="99"/>
      <c r="T6" s="99"/>
      <c r="U6" s="99"/>
      <c r="V6" s="99"/>
      <c r="W6" s="99"/>
    </row>
    <row r="7" spans="1:26" ht="36" customHeight="1" x14ac:dyDescent="0.35">
      <c r="A7" s="104" t="s">
        <v>0</v>
      </c>
      <c r="B7" s="104"/>
      <c r="C7" s="105"/>
      <c r="D7" s="105"/>
      <c r="E7" s="106">
        <v>-109225</v>
      </c>
      <c r="F7" s="105">
        <f>'[1]change 2011 (RECONCILE)'!$C7</f>
        <v>-278728</v>
      </c>
      <c r="G7" s="105">
        <f>'[2]change 2012'!$C7</f>
        <v>-265827</v>
      </c>
      <c r="H7" s="107">
        <f>'[3]change 2014 RecRE'!C7</f>
        <v>-341575</v>
      </c>
      <c r="I7" s="107">
        <v>238560</v>
      </c>
      <c r="J7" s="107">
        <v>-167904</v>
      </c>
      <c r="K7" s="107">
        <v>-365751</v>
      </c>
      <c r="L7" s="108">
        <v>-176378</v>
      </c>
      <c r="M7" s="108">
        <v>-385871</v>
      </c>
      <c r="N7" s="107"/>
      <c r="O7" s="107"/>
      <c r="P7" s="107"/>
      <c r="Q7" s="107"/>
      <c r="R7" s="108"/>
      <c r="S7" s="108"/>
      <c r="T7" s="107"/>
      <c r="U7" s="107"/>
      <c r="V7" s="107"/>
      <c r="W7" s="108"/>
    </row>
    <row r="8" spans="1:26" ht="36" customHeight="1" x14ac:dyDescent="0.35">
      <c r="A8" s="104" t="s">
        <v>1</v>
      </c>
      <c r="B8" s="104"/>
      <c r="C8" s="105"/>
      <c r="D8" s="105"/>
      <c r="E8" s="106">
        <v>717</v>
      </c>
      <c r="F8" s="105">
        <f>'[1]change 2011 (RECONCILE)'!$C8</f>
        <v>419</v>
      </c>
      <c r="G8" s="105">
        <f>'[2]change 2012'!$C8</f>
        <v>257</v>
      </c>
      <c r="H8" s="107">
        <f>'[3]change 2014 RecRE'!C8</f>
        <v>983</v>
      </c>
      <c r="I8" s="107">
        <v>809</v>
      </c>
      <c r="J8" s="107">
        <v>1114</v>
      </c>
      <c r="K8" s="107">
        <v>822</v>
      </c>
      <c r="L8" s="108">
        <v>490</v>
      </c>
      <c r="M8" s="108">
        <v>222</v>
      </c>
      <c r="N8" s="107"/>
      <c r="O8" s="107"/>
      <c r="P8" s="107"/>
      <c r="Q8" s="107"/>
      <c r="R8" s="108"/>
      <c r="S8" s="108"/>
      <c r="T8" s="107"/>
      <c r="U8" s="107"/>
      <c r="V8" s="107"/>
      <c r="W8" s="108"/>
    </row>
    <row r="9" spans="1:26" ht="36" customHeight="1" x14ac:dyDescent="0.35">
      <c r="A9" s="104" t="s">
        <v>2</v>
      </c>
      <c r="B9" s="104"/>
      <c r="C9" s="105"/>
      <c r="D9" s="105"/>
      <c r="E9" s="106">
        <v>42</v>
      </c>
      <c r="F9" s="105">
        <f>'[1]change 2011 (RECONCILE)'!$C9</f>
        <v>3</v>
      </c>
      <c r="G9" s="105">
        <f>'[2]change 2012'!$C9</f>
        <v>-8</v>
      </c>
      <c r="H9" s="107">
        <f>'[3]change 2014 RecRE'!C9</f>
        <v>-16</v>
      </c>
      <c r="I9" s="107">
        <v>49</v>
      </c>
      <c r="J9" s="108">
        <v>0</v>
      </c>
      <c r="K9" s="107">
        <v>34</v>
      </c>
      <c r="L9" s="107">
        <v>-255</v>
      </c>
      <c r="M9" s="107">
        <v>1</v>
      </c>
      <c r="N9" s="107"/>
      <c r="O9" s="107"/>
      <c r="P9" s="107"/>
      <c r="Q9" s="107"/>
      <c r="R9" s="107"/>
      <c r="S9" s="108"/>
      <c r="T9" s="107"/>
      <c r="U9" s="107"/>
      <c r="V9" s="107"/>
      <c r="W9" s="107"/>
    </row>
    <row r="10" spans="1:26" ht="36" customHeight="1" x14ac:dyDescent="0.35">
      <c r="A10" s="104" t="s">
        <v>3</v>
      </c>
      <c r="B10" s="104"/>
      <c r="C10" s="105"/>
      <c r="D10" s="105"/>
      <c r="E10" s="106">
        <v>18821</v>
      </c>
      <c r="F10" s="105">
        <f>'[1]change 2011 (RECONCILE)'!$C10</f>
        <v>39742</v>
      </c>
      <c r="G10" s="105">
        <f>'[2]change 2012'!$C10</f>
        <v>8441</v>
      </c>
      <c r="H10" s="107">
        <f>'[3]change 2014 RecRE'!C10</f>
        <v>-2672</v>
      </c>
      <c r="I10" s="107">
        <v>5144</v>
      </c>
      <c r="J10" s="107">
        <v>14667</v>
      </c>
      <c r="K10" s="107">
        <v>6323</v>
      </c>
      <c r="L10" s="108">
        <v>-4805</v>
      </c>
      <c r="M10" s="108">
        <v>20369</v>
      </c>
      <c r="N10" s="107"/>
      <c r="O10" s="107"/>
      <c r="P10" s="107"/>
      <c r="Q10" s="107"/>
      <c r="R10" s="108"/>
      <c r="S10" s="108"/>
      <c r="T10" s="107"/>
      <c r="U10" s="107"/>
      <c r="V10" s="107"/>
      <c r="W10" s="108"/>
    </row>
    <row r="11" spans="1:26" ht="36" customHeight="1" x14ac:dyDescent="0.35">
      <c r="A11" s="109" t="s">
        <v>4</v>
      </c>
      <c r="B11" s="109"/>
      <c r="C11" s="109"/>
      <c r="D11" s="109"/>
      <c r="E11" s="110">
        <f t="shared" ref="E11:G11" si="0">E7-E8-E9-E10</f>
        <v>-128805</v>
      </c>
      <c r="F11" s="109">
        <f t="shared" si="0"/>
        <v>-318892</v>
      </c>
      <c r="G11" s="109">
        <f t="shared" si="0"/>
        <v>-274517</v>
      </c>
      <c r="H11" s="109">
        <f>H7-H8-H9-H10</f>
        <v>-339870</v>
      </c>
      <c r="I11" s="109">
        <v>232558</v>
      </c>
      <c r="J11" s="109">
        <v>-183685</v>
      </c>
      <c r="K11" s="109">
        <v>-372930</v>
      </c>
      <c r="L11" s="109">
        <v>-171808</v>
      </c>
      <c r="M11" s="109">
        <v>-406463</v>
      </c>
      <c r="N11" s="102"/>
      <c r="O11" s="99"/>
      <c r="P11" s="99"/>
      <c r="Q11" s="99"/>
      <c r="R11" s="99"/>
      <c r="S11" s="108"/>
      <c r="T11" s="99"/>
      <c r="U11" s="99"/>
      <c r="V11" s="99"/>
      <c r="W11" s="99"/>
    </row>
    <row r="12" spans="1:26" s="117" customFormat="1" ht="47.25" customHeight="1" x14ac:dyDescent="0.35">
      <c r="A12" s="111" t="s">
        <v>6</v>
      </c>
      <c r="B12" s="112"/>
      <c r="C12" s="112"/>
      <c r="D12" s="112"/>
      <c r="E12" s="113"/>
      <c r="F12" s="112"/>
      <c r="G12" s="112"/>
      <c r="H12" s="112"/>
      <c r="I12" s="114">
        <v>0</v>
      </c>
      <c r="J12" s="114">
        <v>0</v>
      </c>
      <c r="K12" s="114">
        <v>0</v>
      </c>
      <c r="L12" s="114">
        <v>0</v>
      </c>
      <c r="M12" s="115">
        <v>0</v>
      </c>
      <c r="N12" s="116"/>
      <c r="O12" s="166"/>
      <c r="P12" s="166"/>
      <c r="Q12" s="166"/>
      <c r="R12" s="166"/>
      <c r="S12" s="108"/>
      <c r="T12" s="166"/>
      <c r="U12" s="166"/>
      <c r="V12" s="166"/>
      <c r="W12" s="166"/>
      <c r="X12" s="167"/>
      <c r="Y12" s="167"/>
      <c r="Z12" s="167"/>
    </row>
    <row r="13" spans="1:26" ht="39.75" customHeight="1" x14ac:dyDescent="0.35">
      <c r="A13" s="118" t="s">
        <v>28</v>
      </c>
      <c r="B13" s="118"/>
      <c r="C13" s="118"/>
      <c r="D13" s="118"/>
      <c r="E13" s="119">
        <f t="shared" ref="E13:G13" si="1">+E14+E15+E19+E28+E32+E33+E34</f>
        <v>857362</v>
      </c>
      <c r="F13" s="120">
        <f t="shared" si="1"/>
        <v>56914</v>
      </c>
      <c r="G13" s="120">
        <f t="shared" si="1"/>
        <v>41784</v>
      </c>
      <c r="H13" s="120">
        <f>+H14+H15+H19+H28+H32+H33+H34</f>
        <v>-335473</v>
      </c>
      <c r="I13" s="120">
        <v>489893</v>
      </c>
      <c r="J13" s="120">
        <v>412151</v>
      </c>
      <c r="K13" s="120">
        <v>608716</v>
      </c>
      <c r="L13" s="120">
        <v>30647</v>
      </c>
      <c r="M13" s="120">
        <v>157989</v>
      </c>
      <c r="N13" s="121"/>
      <c r="O13" s="122"/>
      <c r="P13" s="122"/>
      <c r="Q13" s="122"/>
      <c r="R13" s="122"/>
      <c r="S13" s="108"/>
      <c r="T13" s="122"/>
      <c r="U13" s="122"/>
      <c r="V13" s="122"/>
      <c r="W13" s="122"/>
    </row>
    <row r="14" spans="1:26" ht="36" customHeight="1" x14ac:dyDescent="0.35">
      <c r="A14" s="123"/>
      <c r="B14" s="100" t="s">
        <v>26</v>
      </c>
      <c r="C14" s="100"/>
      <c r="D14" s="100"/>
      <c r="E14" s="124">
        <v>20143</v>
      </c>
      <c r="F14" s="125">
        <f>'[1]change 2011 (RECONCILE)'!$B$14</f>
        <v>83093</v>
      </c>
      <c r="G14" s="125">
        <f>'[2]change 2012'!$B$14</f>
        <v>12</v>
      </c>
      <c r="H14" s="125">
        <f>'[3]change 2014 RecRE'!$B$14</f>
        <v>10</v>
      </c>
      <c r="I14" s="125">
        <v>14</v>
      </c>
      <c r="J14" s="125">
        <v>35</v>
      </c>
      <c r="K14" s="125">
        <v>115</v>
      </c>
      <c r="L14" s="125">
        <v>316</v>
      </c>
      <c r="M14" s="125">
        <v>240</v>
      </c>
      <c r="N14" s="121"/>
      <c r="O14" s="122"/>
      <c r="P14" s="122"/>
      <c r="Q14" s="122"/>
      <c r="R14" s="122"/>
      <c r="S14" s="108"/>
      <c r="T14" s="122"/>
      <c r="U14" s="122"/>
      <c r="V14" s="122"/>
      <c r="W14" s="122"/>
    </row>
    <row r="15" spans="1:26" ht="36" customHeight="1" x14ac:dyDescent="0.35">
      <c r="A15" s="123"/>
      <c r="B15" s="100" t="s">
        <v>7</v>
      </c>
      <c r="C15" s="100"/>
      <c r="D15" s="100"/>
      <c r="E15" s="124">
        <f t="shared" ref="E15:G15" si="2">SUM(E16:E18)</f>
        <v>-79658</v>
      </c>
      <c r="F15" s="125">
        <f t="shared" si="2"/>
        <v>-129058</v>
      </c>
      <c r="G15" s="125">
        <f t="shared" si="2"/>
        <v>327901</v>
      </c>
      <c r="H15" s="125">
        <f t="shared" ref="H15" si="3">SUM(H16:H18)</f>
        <v>14848</v>
      </c>
      <c r="I15" s="125">
        <v>128564</v>
      </c>
      <c r="J15" s="125">
        <v>255166</v>
      </c>
      <c r="K15" s="125">
        <v>339096</v>
      </c>
      <c r="L15" s="125">
        <v>-493371</v>
      </c>
      <c r="M15" s="125">
        <v>-360536</v>
      </c>
      <c r="N15" s="121"/>
      <c r="O15" s="122"/>
      <c r="P15" s="122"/>
      <c r="Q15" s="122"/>
      <c r="R15" s="122"/>
      <c r="S15" s="108"/>
      <c r="T15" s="122"/>
      <c r="U15" s="122"/>
      <c r="V15" s="122"/>
      <c r="W15" s="122"/>
    </row>
    <row r="16" spans="1:26" ht="36" customHeight="1" x14ac:dyDescent="0.35">
      <c r="A16" s="123"/>
      <c r="B16" s="123"/>
      <c r="C16" s="126" t="s">
        <v>8</v>
      </c>
      <c r="D16" s="100"/>
      <c r="E16" s="127">
        <v>0</v>
      </c>
      <c r="F16" s="128">
        <f>'[1]change 2011 (RECONCILE)'!$B$16</f>
        <v>0</v>
      </c>
      <c r="G16" s="128">
        <f>'[2]change 2012'!$B$16</f>
        <v>0</v>
      </c>
      <c r="H16" s="128">
        <f>'[3]change 2014 RecRE'!B16</f>
        <v>0</v>
      </c>
      <c r="I16" s="128">
        <v>0</v>
      </c>
      <c r="J16" s="128">
        <v>0</v>
      </c>
      <c r="K16" s="128">
        <v>0</v>
      </c>
      <c r="L16" s="128">
        <v>0</v>
      </c>
      <c r="M16" s="128">
        <v>0</v>
      </c>
      <c r="N16" s="129"/>
      <c r="O16" s="144"/>
      <c r="P16" s="144"/>
      <c r="Q16" s="144"/>
      <c r="R16" s="144"/>
      <c r="S16" s="108"/>
      <c r="T16" s="144"/>
      <c r="U16" s="144"/>
      <c r="V16" s="144"/>
      <c r="W16" s="144"/>
    </row>
    <row r="17" spans="1:23" ht="36" customHeight="1" x14ac:dyDescent="0.35">
      <c r="A17" s="123"/>
      <c r="B17" s="123"/>
      <c r="C17" s="130" t="s">
        <v>9</v>
      </c>
      <c r="D17" s="100"/>
      <c r="E17" s="131">
        <v>-29751</v>
      </c>
      <c r="F17" s="132">
        <f>'[1]change 2011 (RECONCILE)'!$B17</f>
        <v>28846</v>
      </c>
      <c r="G17" s="132">
        <f>'[2]change 2012'!$B17</f>
        <v>30258</v>
      </c>
      <c r="H17" s="132">
        <f>'[3]change 2014 RecRE'!B17</f>
        <v>-23276</v>
      </c>
      <c r="I17" s="132">
        <v>254010</v>
      </c>
      <c r="J17" s="132">
        <v>246815</v>
      </c>
      <c r="K17" s="132">
        <v>225856</v>
      </c>
      <c r="L17" s="132">
        <v>-147988</v>
      </c>
      <c r="M17" s="132">
        <v>-102083</v>
      </c>
      <c r="N17" s="129"/>
      <c r="O17" s="168"/>
      <c r="P17" s="168"/>
      <c r="Q17" s="168"/>
      <c r="R17" s="168"/>
      <c r="S17" s="108"/>
      <c r="T17" s="168"/>
      <c r="U17" s="168"/>
      <c r="V17" s="168"/>
      <c r="W17" s="168"/>
    </row>
    <row r="18" spans="1:23" ht="36" customHeight="1" x14ac:dyDescent="0.35">
      <c r="A18" s="123"/>
      <c r="B18" s="123"/>
      <c r="C18" s="130" t="s">
        <v>10</v>
      </c>
      <c r="D18" s="100"/>
      <c r="E18" s="131">
        <v>-49907</v>
      </c>
      <c r="F18" s="132">
        <f>'[1]change 2011 (RECONCILE)'!$B18</f>
        <v>-157904</v>
      </c>
      <c r="G18" s="132">
        <f>'[2]change 2012'!$B18</f>
        <v>297643</v>
      </c>
      <c r="H18" s="132">
        <f>'[3]change 2014 RecRE'!B18</f>
        <v>38124</v>
      </c>
      <c r="I18" s="132">
        <v>-125446</v>
      </c>
      <c r="J18" s="132">
        <v>8351</v>
      </c>
      <c r="K18" s="132">
        <v>113240</v>
      </c>
      <c r="L18" s="132">
        <v>-345383</v>
      </c>
      <c r="M18" s="132">
        <v>-258453</v>
      </c>
      <c r="N18" s="129"/>
      <c r="O18" s="168"/>
      <c r="P18" s="168"/>
      <c r="Q18" s="168"/>
      <c r="R18" s="168"/>
      <c r="S18" s="108"/>
      <c r="T18" s="168"/>
      <c r="U18" s="168"/>
      <c r="V18" s="168"/>
      <c r="W18" s="168"/>
    </row>
    <row r="19" spans="1:23" ht="36" customHeight="1" x14ac:dyDescent="0.35">
      <c r="A19" s="123"/>
      <c r="B19" s="99" t="s">
        <v>11</v>
      </c>
      <c r="C19" s="99"/>
      <c r="D19" s="100"/>
      <c r="E19" s="124">
        <f t="shared" ref="E19:G19" si="4">+E20+E23</f>
        <v>916288</v>
      </c>
      <c r="F19" s="125">
        <f t="shared" si="4"/>
        <v>-8675</v>
      </c>
      <c r="G19" s="125">
        <f t="shared" si="4"/>
        <v>-347972</v>
      </c>
      <c r="H19" s="125">
        <f t="shared" ref="H19" si="5">+H20+H23</f>
        <v>-271476</v>
      </c>
      <c r="I19" s="125">
        <v>30002</v>
      </c>
      <c r="J19" s="125">
        <v>103410</v>
      </c>
      <c r="K19" s="125">
        <v>173709</v>
      </c>
      <c r="L19" s="125">
        <v>553746</v>
      </c>
      <c r="M19" s="125">
        <v>198990</v>
      </c>
      <c r="N19" s="121"/>
      <c r="O19" s="122"/>
      <c r="P19" s="122"/>
      <c r="Q19" s="122"/>
      <c r="R19" s="122"/>
      <c r="S19" s="108"/>
      <c r="T19" s="122"/>
      <c r="U19" s="122"/>
      <c r="V19" s="122"/>
      <c r="W19" s="122"/>
    </row>
    <row r="20" spans="1:23" ht="36" customHeight="1" x14ac:dyDescent="0.35">
      <c r="A20" s="123"/>
      <c r="B20" s="123"/>
      <c r="C20" s="130" t="s">
        <v>12</v>
      </c>
      <c r="D20" s="100"/>
      <c r="E20" s="131">
        <f t="shared" ref="E20:G20" si="6">SUM(E21:E22)</f>
        <v>-37216</v>
      </c>
      <c r="F20" s="128">
        <f t="shared" si="6"/>
        <v>0</v>
      </c>
      <c r="G20" s="128">
        <f t="shared" si="6"/>
        <v>0</v>
      </c>
      <c r="H20" s="132">
        <f>SUM(H21:H22)</f>
        <v>-4089</v>
      </c>
      <c r="I20" s="132">
        <v>19086</v>
      </c>
      <c r="J20" s="132">
        <v>-18842</v>
      </c>
      <c r="K20" s="132">
        <v>-244</v>
      </c>
      <c r="L20" s="132">
        <v>0</v>
      </c>
      <c r="M20" s="132">
        <v>0</v>
      </c>
      <c r="N20" s="129"/>
      <c r="O20" s="168"/>
      <c r="P20" s="168"/>
      <c r="Q20" s="168"/>
      <c r="R20" s="168"/>
      <c r="S20" s="108"/>
      <c r="T20" s="168"/>
      <c r="U20" s="168"/>
      <c r="V20" s="168"/>
      <c r="W20" s="168"/>
    </row>
    <row r="21" spans="1:23" ht="36" customHeight="1" x14ac:dyDescent="0.35">
      <c r="A21" s="123"/>
      <c r="B21" s="123"/>
      <c r="C21" s="123"/>
      <c r="D21" s="133" t="s">
        <v>13</v>
      </c>
      <c r="E21" s="131">
        <v>-37216</v>
      </c>
      <c r="F21" s="128">
        <f>'[1]change 2011 (RECONCILE)'!$B21</f>
        <v>0</v>
      </c>
      <c r="G21" s="128">
        <f>'[2]change 2012'!$B21</f>
        <v>0</v>
      </c>
      <c r="H21" s="128">
        <f>'[3]change 2014 RecRE'!B21</f>
        <v>0</v>
      </c>
      <c r="I21" s="128">
        <v>0</v>
      </c>
      <c r="J21" s="128">
        <v>0</v>
      </c>
      <c r="K21" s="128">
        <v>0</v>
      </c>
      <c r="L21" s="128">
        <v>0</v>
      </c>
      <c r="M21" s="128">
        <v>0</v>
      </c>
      <c r="N21" s="129"/>
      <c r="O21" s="144"/>
      <c r="P21" s="144"/>
      <c r="Q21" s="144"/>
      <c r="R21" s="144"/>
      <c r="S21" s="108"/>
      <c r="T21" s="144"/>
      <c r="U21" s="144"/>
      <c r="V21" s="144"/>
      <c r="W21" s="144"/>
    </row>
    <row r="22" spans="1:23" ht="36" customHeight="1" x14ac:dyDescent="0.35">
      <c r="A22" s="123"/>
      <c r="B22" s="123"/>
      <c r="C22" s="123"/>
      <c r="D22" s="133" t="s">
        <v>14</v>
      </c>
      <c r="E22" s="127">
        <v>0</v>
      </c>
      <c r="F22" s="128">
        <f>'[1]change 2011 (RECONCILE)'!$B22</f>
        <v>0</v>
      </c>
      <c r="G22" s="128">
        <f>'[2]change 2012'!$B22</f>
        <v>0</v>
      </c>
      <c r="H22" s="132">
        <f>'[3]change 2014 RecRE'!B22</f>
        <v>-4089</v>
      </c>
      <c r="I22" s="132">
        <v>19086</v>
      </c>
      <c r="J22" s="132">
        <v>-18842</v>
      </c>
      <c r="K22" s="132">
        <v>-244</v>
      </c>
      <c r="L22" s="132">
        <v>0</v>
      </c>
      <c r="M22" s="132">
        <v>0</v>
      </c>
      <c r="N22" s="129"/>
      <c r="O22" s="168"/>
      <c r="P22" s="168"/>
      <c r="Q22" s="168"/>
      <c r="R22" s="168"/>
      <c r="S22" s="108"/>
      <c r="T22" s="168"/>
      <c r="U22" s="168"/>
      <c r="V22" s="168"/>
      <c r="W22" s="168"/>
    </row>
    <row r="23" spans="1:23" ht="36" customHeight="1" x14ac:dyDescent="0.35">
      <c r="A23" s="123"/>
      <c r="B23" s="123"/>
      <c r="C23" s="130" t="s">
        <v>27</v>
      </c>
      <c r="D23" s="100"/>
      <c r="E23" s="131">
        <f t="shared" ref="E23:G23" si="7">SUM(E24:E27)</f>
        <v>953504</v>
      </c>
      <c r="F23" s="132">
        <f t="shared" si="7"/>
        <v>-8675</v>
      </c>
      <c r="G23" s="132">
        <f t="shared" si="7"/>
        <v>-347972</v>
      </c>
      <c r="H23" s="132">
        <f>SUM(H24:H27)</f>
        <v>-267387</v>
      </c>
      <c r="I23" s="132">
        <v>10916</v>
      </c>
      <c r="J23" s="132">
        <v>122252</v>
      </c>
      <c r="K23" s="132">
        <v>173953</v>
      </c>
      <c r="L23" s="132">
        <v>553746</v>
      </c>
      <c r="M23" s="132">
        <v>198990</v>
      </c>
      <c r="N23" s="129"/>
      <c r="O23" s="168"/>
      <c r="P23" s="168"/>
      <c r="Q23" s="168"/>
      <c r="R23" s="168"/>
      <c r="S23" s="108"/>
      <c r="T23" s="168"/>
      <c r="U23" s="168"/>
      <c r="V23" s="168"/>
      <c r="W23" s="168"/>
    </row>
    <row r="24" spans="1:23" ht="36" customHeight="1" x14ac:dyDescent="0.35">
      <c r="A24" s="123"/>
      <c r="B24" s="123"/>
      <c r="C24" s="123"/>
      <c r="D24" s="133" t="s">
        <v>15</v>
      </c>
      <c r="E24" s="131">
        <v>-2618</v>
      </c>
      <c r="F24" s="132">
        <f>'[1]change 2011 (RECONCILE)'!$B24</f>
        <v>-18744</v>
      </c>
      <c r="G24" s="132">
        <f>'[2]change 2012'!$B24</f>
        <v>-12374</v>
      </c>
      <c r="H24" s="132">
        <f>'[3]change 2014 RecRE'!B24</f>
        <v>-23808</v>
      </c>
      <c r="I24" s="132">
        <v>21349</v>
      </c>
      <c r="J24" s="132">
        <v>43349</v>
      </c>
      <c r="K24" s="132">
        <v>37250</v>
      </c>
      <c r="L24" s="132">
        <v>57978</v>
      </c>
      <c r="M24" s="132">
        <v>-13595</v>
      </c>
      <c r="N24" s="129"/>
      <c r="O24" s="168"/>
      <c r="P24" s="168"/>
      <c r="Q24" s="168"/>
      <c r="R24" s="168"/>
      <c r="S24" s="108"/>
      <c r="T24" s="168"/>
      <c r="U24" s="168"/>
      <c r="V24" s="168"/>
      <c r="W24" s="168"/>
    </row>
    <row r="25" spans="1:23" ht="36" customHeight="1" x14ac:dyDescent="0.35">
      <c r="A25" s="123"/>
      <c r="B25" s="123"/>
      <c r="C25" s="123"/>
      <c r="D25" s="133" t="s">
        <v>16</v>
      </c>
      <c r="E25" s="127">
        <v>0</v>
      </c>
      <c r="F25" s="128">
        <f>'[1]change 2011 (RECONCILE)'!$B25</f>
        <v>0</v>
      </c>
      <c r="G25" s="132">
        <f>'[2]change 2012'!$B25</f>
        <v>5570</v>
      </c>
      <c r="H25" s="132">
        <f>'[3]change 2014 RecRE'!B25</f>
        <v>5200</v>
      </c>
      <c r="I25" s="132">
        <v>-5008</v>
      </c>
      <c r="J25" s="132">
        <v>17454</v>
      </c>
      <c r="K25" s="132">
        <v>25915</v>
      </c>
      <c r="L25" s="132">
        <v>-7051</v>
      </c>
      <c r="M25" s="132">
        <v>-24010</v>
      </c>
      <c r="N25" s="129"/>
      <c r="O25" s="168"/>
      <c r="P25" s="168"/>
      <c r="Q25" s="168"/>
      <c r="R25" s="168"/>
      <c r="S25" s="108"/>
      <c r="T25" s="168"/>
      <c r="U25" s="168"/>
      <c r="V25" s="168"/>
      <c r="W25" s="168"/>
    </row>
    <row r="26" spans="1:23" ht="36" customHeight="1" x14ac:dyDescent="0.35">
      <c r="A26" s="123"/>
      <c r="B26" s="123"/>
      <c r="C26" s="123"/>
      <c r="D26" s="133" t="s">
        <v>17</v>
      </c>
      <c r="E26" s="127">
        <v>0</v>
      </c>
      <c r="F26" s="128">
        <f>'[1]change 2011 (RECONCILE)'!$B26</f>
        <v>0</v>
      </c>
      <c r="G26" s="128">
        <f>'[2]change 2012'!$B26</f>
        <v>0</v>
      </c>
      <c r="H26" s="128">
        <f>'[3]change 2014 RecRE'!B26</f>
        <v>0</v>
      </c>
      <c r="I26" s="128">
        <v>0</v>
      </c>
      <c r="J26" s="128">
        <v>0</v>
      </c>
      <c r="K26" s="128">
        <v>0</v>
      </c>
      <c r="L26" s="128">
        <v>0</v>
      </c>
      <c r="M26" s="128">
        <v>0</v>
      </c>
      <c r="N26" s="129"/>
      <c r="O26" s="144"/>
      <c r="P26" s="144"/>
      <c r="Q26" s="144"/>
      <c r="R26" s="144"/>
      <c r="S26" s="108"/>
      <c r="T26" s="144"/>
      <c r="U26" s="144"/>
      <c r="V26" s="144"/>
      <c r="W26" s="144"/>
    </row>
    <row r="27" spans="1:23" ht="36" customHeight="1" x14ac:dyDescent="0.35">
      <c r="A27" s="134"/>
      <c r="B27" s="134"/>
      <c r="C27" s="123"/>
      <c r="D27" s="133" t="s">
        <v>18</v>
      </c>
      <c r="E27" s="131">
        <v>956122</v>
      </c>
      <c r="F27" s="132">
        <f>'[1]change 2011 (RECONCILE)'!$B27</f>
        <v>10069</v>
      </c>
      <c r="G27" s="132">
        <f>'[2]change 2012'!$B27</f>
        <v>-341168</v>
      </c>
      <c r="H27" s="132">
        <f>'[3]change 2014 RecRE'!B27</f>
        <v>-248779</v>
      </c>
      <c r="I27" s="132">
        <v>-5425</v>
      </c>
      <c r="J27" s="132">
        <v>61449</v>
      </c>
      <c r="K27" s="132">
        <v>110788</v>
      </c>
      <c r="L27" s="132">
        <v>502819</v>
      </c>
      <c r="M27" s="132">
        <v>236595</v>
      </c>
      <c r="N27" s="129"/>
      <c r="O27" s="168"/>
      <c r="P27" s="168"/>
      <c r="Q27" s="168"/>
      <c r="R27" s="168"/>
      <c r="S27" s="108"/>
      <c r="T27" s="168"/>
      <c r="U27" s="168"/>
      <c r="V27" s="168"/>
      <c r="W27" s="168"/>
    </row>
    <row r="28" spans="1:23" ht="36" customHeight="1" x14ac:dyDescent="0.35">
      <c r="A28" s="123"/>
      <c r="B28" s="99" t="s">
        <v>19</v>
      </c>
      <c r="C28" s="99"/>
      <c r="D28" s="100"/>
      <c r="E28" s="124">
        <f t="shared" ref="E28:G28" si="8">SUM(E29:E31)</f>
        <v>-9641</v>
      </c>
      <c r="F28" s="125">
        <f t="shared" si="8"/>
        <v>-12586</v>
      </c>
      <c r="G28" s="125">
        <f t="shared" si="8"/>
        <v>203816</v>
      </c>
      <c r="H28" s="125">
        <f t="shared" ref="H28" si="9">SUM(H29:H31)</f>
        <v>-32939</v>
      </c>
      <c r="I28" s="125">
        <v>-28090</v>
      </c>
      <c r="J28" s="125">
        <v>-24443</v>
      </c>
      <c r="K28" s="125">
        <v>-98727</v>
      </c>
      <c r="L28" s="125">
        <v>-8847</v>
      </c>
      <c r="M28" s="125">
        <v>-3607</v>
      </c>
      <c r="N28" s="121"/>
      <c r="O28" s="122"/>
      <c r="P28" s="122"/>
      <c r="Q28" s="122"/>
      <c r="R28" s="122"/>
      <c r="S28" s="108"/>
      <c r="T28" s="122"/>
      <c r="U28" s="122"/>
      <c r="V28" s="122"/>
      <c r="W28" s="122"/>
    </row>
    <row r="29" spans="1:23" ht="36" customHeight="1" x14ac:dyDescent="0.35">
      <c r="A29" s="123"/>
      <c r="B29" s="123"/>
      <c r="C29" s="133" t="s">
        <v>20</v>
      </c>
      <c r="D29" s="100"/>
      <c r="E29" s="127">
        <v>0</v>
      </c>
      <c r="F29" s="128">
        <f>'[1]change 2011 (RECONCILE)'!$B29</f>
        <v>0</v>
      </c>
      <c r="G29" s="128">
        <f>'[2]change 2012'!$B29</f>
        <v>0</v>
      </c>
      <c r="H29" s="128">
        <f>'[3]change 2014 RecRE'!B29</f>
        <v>0</v>
      </c>
      <c r="I29" s="128">
        <v>0</v>
      </c>
      <c r="J29" s="128">
        <v>0</v>
      </c>
      <c r="K29" s="128">
        <v>0</v>
      </c>
      <c r="L29" s="128">
        <v>0</v>
      </c>
      <c r="M29" s="128">
        <v>0</v>
      </c>
      <c r="N29" s="129"/>
      <c r="O29" s="144"/>
      <c r="P29" s="144"/>
      <c r="Q29" s="144"/>
      <c r="R29" s="144"/>
      <c r="S29" s="108"/>
      <c r="T29" s="144"/>
      <c r="U29" s="144"/>
      <c r="V29" s="144"/>
      <c r="W29" s="144"/>
    </row>
    <row r="30" spans="1:23" ht="36" customHeight="1" x14ac:dyDescent="0.35">
      <c r="A30" s="123"/>
      <c r="B30" s="123"/>
      <c r="C30" s="133" t="s">
        <v>21</v>
      </c>
      <c r="D30" s="100"/>
      <c r="E30" s="127">
        <v>0</v>
      </c>
      <c r="F30" s="128">
        <f>'[1]change 2011 (RECONCILE)'!$B30</f>
        <v>0</v>
      </c>
      <c r="G30" s="128">
        <f>'[2]change 2012'!$B30</f>
        <v>0</v>
      </c>
      <c r="H30" s="128">
        <f>'[3]change 2014 RecRE'!B30</f>
        <v>0</v>
      </c>
      <c r="I30" s="128">
        <v>0</v>
      </c>
      <c r="J30" s="128">
        <v>0</v>
      </c>
      <c r="K30" s="128">
        <v>0</v>
      </c>
      <c r="L30" s="128">
        <v>0</v>
      </c>
      <c r="M30" s="128">
        <v>0</v>
      </c>
      <c r="N30" s="129"/>
      <c r="O30" s="144"/>
      <c r="P30" s="144"/>
      <c r="Q30" s="144"/>
      <c r="R30" s="144"/>
      <c r="S30" s="108"/>
      <c r="T30" s="144"/>
      <c r="U30" s="144"/>
      <c r="V30" s="144"/>
      <c r="W30" s="144"/>
    </row>
    <row r="31" spans="1:23" ht="36" customHeight="1" x14ac:dyDescent="0.35">
      <c r="A31" s="135"/>
      <c r="B31" s="135"/>
      <c r="C31" s="133" t="s">
        <v>22</v>
      </c>
      <c r="D31" s="100"/>
      <c r="E31" s="131">
        <v>-9641</v>
      </c>
      <c r="F31" s="132">
        <f>'[1]change 2011 (RECONCILE)'!$B31</f>
        <v>-12586</v>
      </c>
      <c r="G31" s="132">
        <f>'[2]change 2012'!$B31</f>
        <v>203816</v>
      </c>
      <c r="H31" s="132">
        <f>'[3]change 2014 RecRE'!B31</f>
        <v>-32939</v>
      </c>
      <c r="I31" s="132">
        <v>-28090</v>
      </c>
      <c r="J31" s="132">
        <v>-24443</v>
      </c>
      <c r="K31" s="132">
        <v>-98727</v>
      </c>
      <c r="L31" s="132">
        <v>-8847</v>
      </c>
      <c r="M31" s="132">
        <v>-3607</v>
      </c>
      <c r="N31" s="129"/>
      <c r="O31" s="168"/>
      <c r="P31" s="168"/>
      <c r="Q31" s="168"/>
      <c r="R31" s="168"/>
      <c r="S31" s="108"/>
      <c r="T31" s="168"/>
      <c r="U31" s="168"/>
      <c r="V31" s="168"/>
      <c r="W31" s="168"/>
    </row>
    <row r="32" spans="1:23" ht="36" customHeight="1" x14ac:dyDescent="0.35">
      <c r="A32" s="123"/>
      <c r="B32" s="99" t="s">
        <v>30</v>
      </c>
      <c r="C32" s="136"/>
      <c r="D32" s="137"/>
      <c r="E32" s="124">
        <v>-192</v>
      </c>
      <c r="F32" s="125">
        <f>'[1]change 2011 (RECONCILE)'!$B32</f>
        <v>73</v>
      </c>
      <c r="G32" s="125">
        <f>'[2]change 2012'!$B32</f>
        <v>17418</v>
      </c>
      <c r="H32" s="125">
        <f>'[3]change 2014 RecRE'!B32</f>
        <v>882</v>
      </c>
      <c r="I32" s="125">
        <v>1605</v>
      </c>
      <c r="J32" s="125">
        <v>-479</v>
      </c>
      <c r="K32" s="125">
        <v>-96</v>
      </c>
      <c r="L32" s="125">
        <v>54235</v>
      </c>
      <c r="M32" s="125">
        <v>221059</v>
      </c>
      <c r="N32" s="121"/>
      <c r="O32" s="122"/>
      <c r="P32" s="122"/>
      <c r="Q32" s="122"/>
      <c r="R32" s="122"/>
      <c r="S32" s="108"/>
      <c r="T32" s="122"/>
      <c r="U32" s="122"/>
      <c r="V32" s="122"/>
      <c r="W32" s="122"/>
    </row>
    <row r="33" spans="1:26" ht="36" customHeight="1" x14ac:dyDescent="0.35">
      <c r="A33" s="123"/>
      <c r="B33" s="138" t="s">
        <v>23</v>
      </c>
      <c r="C33" s="136"/>
      <c r="D33" s="137"/>
      <c r="E33" s="139">
        <v>0</v>
      </c>
      <c r="F33" s="140">
        <f>'[1]change 2011 (RECONCILE)'!$B33</f>
        <v>0</v>
      </c>
      <c r="G33" s="140">
        <f>'[2]change 2012'!$B33</f>
        <v>0</v>
      </c>
      <c r="H33" s="140">
        <f>'[3]change 2014 RecRE'!B33</f>
        <v>0</v>
      </c>
      <c r="I33" s="140">
        <v>0</v>
      </c>
      <c r="J33" s="128">
        <v>0</v>
      </c>
      <c r="K33" s="128">
        <v>0</v>
      </c>
      <c r="L33" s="128">
        <v>0</v>
      </c>
      <c r="M33" s="128">
        <v>0</v>
      </c>
      <c r="N33" s="121"/>
      <c r="O33" s="155"/>
      <c r="P33" s="144"/>
      <c r="Q33" s="144"/>
      <c r="R33" s="144"/>
      <c r="S33" s="108"/>
      <c r="T33" s="155"/>
      <c r="U33" s="144"/>
      <c r="V33" s="144"/>
      <c r="W33" s="144"/>
    </row>
    <row r="34" spans="1:26" ht="36" customHeight="1" x14ac:dyDescent="0.35">
      <c r="A34" s="123"/>
      <c r="B34" s="141" t="s">
        <v>33</v>
      </c>
      <c r="C34" s="136"/>
      <c r="D34" s="137"/>
      <c r="E34" s="124">
        <v>10422</v>
      </c>
      <c r="F34" s="125">
        <f>'[1]change 2011 (RECONCILE)'!$B34+'[1]change 2011 (RECONCILE)'!$B$35</f>
        <v>124067</v>
      </c>
      <c r="G34" s="125">
        <f>'[2]change 2012'!$B34+'[2]change 2012'!$B$35</f>
        <v>-159391</v>
      </c>
      <c r="H34" s="125">
        <f>'[3]change 2014 RecRE'!$B$34+'[3]change 2014 RecRE'!$B$35</f>
        <v>-46798</v>
      </c>
      <c r="I34" s="125">
        <v>357798</v>
      </c>
      <c r="J34" s="125">
        <v>78462</v>
      </c>
      <c r="K34" s="125">
        <v>194619</v>
      </c>
      <c r="L34" s="125">
        <v>-75432</v>
      </c>
      <c r="M34" s="125">
        <v>101843</v>
      </c>
      <c r="N34" s="121"/>
      <c r="O34" s="122"/>
      <c r="P34" s="122"/>
      <c r="Q34" s="122"/>
      <c r="R34" s="122"/>
      <c r="S34" s="108"/>
      <c r="T34" s="122"/>
      <c r="U34" s="122"/>
      <c r="V34" s="122"/>
      <c r="W34" s="122"/>
    </row>
    <row r="35" spans="1:26" s="146" customFormat="1" ht="15.75" customHeight="1" x14ac:dyDescent="0.35">
      <c r="A35" s="142"/>
      <c r="B35" s="142"/>
      <c r="C35" s="143"/>
      <c r="D35" s="143"/>
      <c r="E35" s="127"/>
      <c r="F35" s="128"/>
      <c r="G35" s="128"/>
      <c r="H35" s="128"/>
      <c r="I35" s="128">
        <v>0</v>
      </c>
      <c r="J35" s="128">
        <v>0</v>
      </c>
      <c r="K35" s="128">
        <v>0</v>
      </c>
      <c r="L35" s="128">
        <v>0</v>
      </c>
      <c r="M35" s="128">
        <v>0</v>
      </c>
      <c r="N35" s="144"/>
      <c r="O35" s="144"/>
      <c r="P35" s="144"/>
      <c r="Q35" s="144"/>
      <c r="R35" s="144"/>
      <c r="S35" s="145"/>
      <c r="T35" s="144"/>
      <c r="U35" s="144"/>
      <c r="V35" s="144"/>
      <c r="W35" s="144"/>
      <c r="X35" s="169"/>
      <c r="Y35" s="169"/>
      <c r="Z35" s="169"/>
    </row>
    <row r="36" spans="1:26" ht="38.25" customHeight="1" x14ac:dyDescent="0.35">
      <c r="A36" s="147" t="s">
        <v>29</v>
      </c>
      <c r="B36" s="147"/>
      <c r="C36" s="148"/>
      <c r="D36" s="148"/>
      <c r="E36" s="149">
        <f t="shared" ref="E36:G36" si="10">+E37+E38+E42+E51+E55+E56+E57</f>
        <v>986167</v>
      </c>
      <c r="F36" s="150">
        <f t="shared" si="10"/>
        <v>375806</v>
      </c>
      <c r="G36" s="150">
        <f t="shared" si="10"/>
        <v>316301</v>
      </c>
      <c r="H36" s="150">
        <f t="shared" ref="H36" si="11">+H37+H38+H42+H51+H55+H56+H57</f>
        <v>4397</v>
      </c>
      <c r="I36" s="150">
        <v>257335</v>
      </c>
      <c r="J36" s="150">
        <v>595836</v>
      </c>
      <c r="K36" s="150">
        <v>981646</v>
      </c>
      <c r="L36" s="150">
        <v>202455</v>
      </c>
      <c r="M36" s="150">
        <v>564452</v>
      </c>
      <c r="N36" s="121"/>
      <c r="O36" s="122"/>
      <c r="P36" s="122"/>
      <c r="Q36" s="122"/>
      <c r="R36" s="122"/>
      <c r="S36" s="108"/>
      <c r="T36" s="122"/>
      <c r="U36" s="122"/>
      <c r="V36" s="122"/>
      <c r="W36" s="122"/>
    </row>
    <row r="37" spans="1:26" ht="36" customHeight="1" x14ac:dyDescent="0.35">
      <c r="A37" s="123"/>
      <c r="B37" s="100" t="s">
        <v>26</v>
      </c>
      <c r="C37" s="100"/>
      <c r="D37" s="100"/>
      <c r="E37" s="139">
        <v>0</v>
      </c>
      <c r="F37" s="140">
        <f>'[1]change 2011 (RECONCILE)'!$C$14</f>
        <v>0</v>
      </c>
      <c r="G37" s="140">
        <f>'[2]change 2012'!$C$14</f>
        <v>0</v>
      </c>
      <c r="H37" s="140">
        <f>'[3]change 2014 RecRE'!$C$14</f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21"/>
      <c r="O37" s="155"/>
      <c r="P37" s="155"/>
      <c r="Q37" s="155"/>
      <c r="R37" s="155"/>
      <c r="S37" s="108"/>
      <c r="T37" s="155"/>
      <c r="U37" s="155"/>
      <c r="V37" s="155"/>
      <c r="W37" s="155"/>
    </row>
    <row r="38" spans="1:26" ht="36" customHeight="1" x14ac:dyDescent="0.35">
      <c r="A38" s="123"/>
      <c r="B38" s="100" t="s">
        <v>7</v>
      </c>
      <c r="C38" s="100"/>
      <c r="D38" s="100"/>
      <c r="E38" s="124">
        <f t="shared" ref="E38:G38" si="12">SUM(E39:E41)</f>
        <v>397014</v>
      </c>
      <c r="F38" s="125">
        <f t="shared" si="12"/>
        <v>-12192</v>
      </c>
      <c r="G38" s="125">
        <f t="shared" si="12"/>
        <v>79701</v>
      </c>
      <c r="H38" s="125">
        <f t="shared" ref="H38" si="13">SUM(H39:H41)</f>
        <v>-46372</v>
      </c>
      <c r="I38" s="125">
        <v>247908</v>
      </c>
      <c r="J38" s="125">
        <v>-104120</v>
      </c>
      <c r="K38" s="125">
        <v>164966</v>
      </c>
      <c r="L38" s="125">
        <v>229284</v>
      </c>
      <c r="M38" s="125">
        <v>15447</v>
      </c>
      <c r="N38" s="121"/>
      <c r="O38" s="122"/>
      <c r="P38" s="122"/>
      <c r="Q38" s="122"/>
      <c r="R38" s="122"/>
      <c r="S38" s="108"/>
      <c r="T38" s="122"/>
      <c r="U38" s="122"/>
      <c r="V38" s="122"/>
      <c r="W38" s="122"/>
    </row>
    <row r="39" spans="1:26" ht="36" customHeight="1" x14ac:dyDescent="0.35">
      <c r="A39" s="123"/>
      <c r="B39" s="123"/>
      <c r="C39" s="126" t="s">
        <v>8</v>
      </c>
      <c r="D39" s="100"/>
      <c r="E39" s="131">
        <v>108633</v>
      </c>
      <c r="F39" s="132">
        <f>'[1]change 2011 (RECONCILE)'!$C16</f>
        <v>134051</v>
      </c>
      <c r="G39" s="132">
        <f>'[2]change 2012'!$C16</f>
        <v>102363</v>
      </c>
      <c r="H39" s="132">
        <f>'[3]change 2014 RecRE'!C16</f>
        <v>78396</v>
      </c>
      <c r="I39" s="132">
        <v>36169</v>
      </c>
      <c r="J39" s="132">
        <v>88149</v>
      </c>
      <c r="K39" s="132">
        <v>106081</v>
      </c>
      <c r="L39" s="132">
        <v>50075</v>
      </c>
      <c r="M39" s="132">
        <v>75386</v>
      </c>
      <c r="N39" s="129"/>
      <c r="O39" s="168"/>
      <c r="P39" s="168"/>
      <c r="Q39" s="168"/>
      <c r="R39" s="168"/>
      <c r="S39" s="108"/>
      <c r="T39" s="168"/>
      <c r="U39" s="168"/>
      <c r="V39" s="168"/>
      <c r="W39" s="168"/>
    </row>
    <row r="40" spans="1:26" ht="36" customHeight="1" x14ac:dyDescent="0.35">
      <c r="A40" s="123"/>
      <c r="B40" s="123"/>
      <c r="C40" s="130" t="s">
        <v>9</v>
      </c>
      <c r="D40" s="100"/>
      <c r="E40" s="131">
        <v>148311</v>
      </c>
      <c r="F40" s="132">
        <f>'[1]change 2011 (RECONCILE)'!$C17</f>
        <v>-39679</v>
      </c>
      <c r="G40" s="132">
        <f>'[2]change 2012'!$C17</f>
        <v>-4899</v>
      </c>
      <c r="H40" s="132">
        <f>'[3]change 2014 RecRE'!C17</f>
        <v>-141853</v>
      </c>
      <c r="I40" s="132">
        <v>215119</v>
      </c>
      <c r="J40" s="132">
        <v>-212514</v>
      </c>
      <c r="K40" s="132">
        <v>83162</v>
      </c>
      <c r="L40" s="132">
        <v>183308</v>
      </c>
      <c r="M40" s="132">
        <v>-53932</v>
      </c>
      <c r="N40" s="129"/>
      <c r="O40" s="168"/>
      <c r="P40" s="168"/>
      <c r="Q40" s="168"/>
      <c r="R40" s="168"/>
      <c r="S40" s="108"/>
      <c r="T40" s="168"/>
      <c r="U40" s="168"/>
      <c r="V40" s="168"/>
      <c r="W40" s="168"/>
    </row>
    <row r="41" spans="1:26" ht="36" customHeight="1" x14ac:dyDescent="0.35">
      <c r="A41" s="123"/>
      <c r="B41" s="123"/>
      <c r="C41" s="130" t="s">
        <v>10</v>
      </c>
      <c r="D41" s="100"/>
      <c r="E41" s="131">
        <v>140070</v>
      </c>
      <c r="F41" s="132">
        <f>'[1]change 2011 (RECONCILE)'!$C18</f>
        <v>-106564</v>
      </c>
      <c r="G41" s="132">
        <f>'[2]change 2012'!$C18</f>
        <v>-17763</v>
      </c>
      <c r="H41" s="132">
        <f>'[3]change 2014 RecRE'!C18</f>
        <v>17085</v>
      </c>
      <c r="I41" s="132">
        <v>-3380</v>
      </c>
      <c r="J41" s="132">
        <v>20245</v>
      </c>
      <c r="K41" s="132">
        <v>-24277</v>
      </c>
      <c r="L41" s="132">
        <v>-4099</v>
      </c>
      <c r="M41" s="132">
        <v>-6007</v>
      </c>
      <c r="N41" s="129"/>
      <c r="O41" s="168"/>
      <c r="P41" s="168"/>
      <c r="Q41" s="168"/>
      <c r="R41" s="168"/>
      <c r="S41" s="108"/>
      <c r="T41" s="168"/>
      <c r="U41" s="168"/>
      <c r="V41" s="168"/>
      <c r="W41" s="168"/>
    </row>
    <row r="42" spans="1:26" ht="36" customHeight="1" x14ac:dyDescent="0.35">
      <c r="A42" s="123"/>
      <c r="B42" s="99" t="s">
        <v>11</v>
      </c>
      <c r="C42" s="99"/>
      <c r="D42" s="100"/>
      <c r="E42" s="124">
        <f t="shared" ref="E42:G42" si="14">+E43+E46</f>
        <v>593444</v>
      </c>
      <c r="F42" s="125">
        <f t="shared" si="14"/>
        <v>255399</v>
      </c>
      <c r="G42" s="125">
        <f t="shared" si="14"/>
        <v>443551</v>
      </c>
      <c r="H42" s="125">
        <f t="shared" ref="H42" si="15">+H43+H46</f>
        <v>-86358</v>
      </c>
      <c r="I42" s="125">
        <v>-19781</v>
      </c>
      <c r="J42" s="125">
        <v>442381</v>
      </c>
      <c r="K42" s="125">
        <v>-80261</v>
      </c>
      <c r="L42" s="125">
        <v>377868</v>
      </c>
      <c r="M42" s="125">
        <v>283783</v>
      </c>
      <c r="N42" s="121"/>
      <c r="O42" s="122"/>
      <c r="P42" s="122"/>
      <c r="Q42" s="122"/>
      <c r="R42" s="122"/>
      <c r="S42" s="108"/>
      <c r="T42" s="122"/>
      <c r="U42" s="122"/>
      <c r="V42" s="122"/>
      <c r="W42" s="122"/>
    </row>
    <row r="43" spans="1:26" ht="36" customHeight="1" x14ac:dyDescent="0.35">
      <c r="A43" s="123"/>
      <c r="B43" s="123"/>
      <c r="C43" s="130" t="s">
        <v>12</v>
      </c>
      <c r="D43" s="100"/>
      <c r="E43" s="127">
        <f t="shared" ref="E43:G43" si="16">SUM(E44:E45)</f>
        <v>0</v>
      </c>
      <c r="F43" s="128">
        <f t="shared" si="16"/>
        <v>0</v>
      </c>
      <c r="G43" s="128">
        <f t="shared" si="16"/>
        <v>0</v>
      </c>
      <c r="H43" s="128">
        <f>SUM(H44:H45)</f>
        <v>0</v>
      </c>
      <c r="I43" s="128">
        <v>0</v>
      </c>
      <c r="J43" s="128">
        <v>0</v>
      </c>
      <c r="K43" s="128">
        <v>0</v>
      </c>
      <c r="L43" s="128">
        <v>0</v>
      </c>
      <c r="M43" s="128">
        <v>0</v>
      </c>
      <c r="N43" s="129"/>
      <c r="O43" s="144"/>
      <c r="P43" s="144"/>
      <c r="Q43" s="144"/>
      <c r="R43" s="144"/>
      <c r="S43" s="108"/>
      <c r="T43" s="144"/>
      <c r="U43" s="144"/>
      <c r="V43" s="144"/>
      <c r="W43" s="144"/>
    </row>
    <row r="44" spans="1:26" ht="36" customHeight="1" x14ac:dyDescent="0.35">
      <c r="A44" s="123"/>
      <c r="B44" s="123"/>
      <c r="C44" s="123"/>
      <c r="D44" s="133" t="s">
        <v>13</v>
      </c>
      <c r="E44" s="127">
        <v>0</v>
      </c>
      <c r="F44" s="128">
        <f>'[1]change 2011 (RECONCILE)'!$C21</f>
        <v>0</v>
      </c>
      <c r="G44" s="128">
        <f>'[2]change 2012'!$C21</f>
        <v>0</v>
      </c>
      <c r="H44" s="128">
        <f>'[3]change 2014 RecRE'!C21</f>
        <v>0</v>
      </c>
      <c r="I44" s="128">
        <v>0</v>
      </c>
      <c r="J44" s="128">
        <v>0</v>
      </c>
      <c r="K44" s="128">
        <v>0</v>
      </c>
      <c r="L44" s="128">
        <v>0</v>
      </c>
      <c r="M44" s="128">
        <v>0</v>
      </c>
      <c r="N44" s="129"/>
      <c r="O44" s="144"/>
      <c r="P44" s="144"/>
      <c r="Q44" s="144"/>
      <c r="R44" s="144"/>
      <c r="S44" s="108"/>
      <c r="T44" s="144"/>
      <c r="U44" s="144"/>
      <c r="V44" s="144"/>
      <c r="W44" s="144"/>
    </row>
    <row r="45" spans="1:26" ht="36" customHeight="1" x14ac:dyDescent="0.35">
      <c r="A45" s="123"/>
      <c r="B45" s="123"/>
      <c r="C45" s="123"/>
      <c r="D45" s="133" t="s">
        <v>14</v>
      </c>
      <c r="E45" s="127">
        <v>0</v>
      </c>
      <c r="F45" s="128">
        <f>'[1]change 2011 (RECONCILE)'!$C22</f>
        <v>0</v>
      </c>
      <c r="G45" s="128">
        <f>'[2]change 2012'!$C22</f>
        <v>0</v>
      </c>
      <c r="H45" s="128">
        <f>'[3]change 2014 RecRE'!C22</f>
        <v>0</v>
      </c>
      <c r="I45" s="128">
        <v>0</v>
      </c>
      <c r="J45" s="128">
        <v>0</v>
      </c>
      <c r="K45" s="128">
        <v>0</v>
      </c>
      <c r="L45" s="128">
        <v>0</v>
      </c>
      <c r="M45" s="128">
        <v>0</v>
      </c>
      <c r="N45" s="129"/>
      <c r="O45" s="144"/>
      <c r="P45" s="144"/>
      <c r="Q45" s="144"/>
      <c r="R45" s="144"/>
      <c r="S45" s="108"/>
      <c r="T45" s="144"/>
      <c r="U45" s="144"/>
      <c r="V45" s="144"/>
      <c r="W45" s="144"/>
    </row>
    <row r="46" spans="1:26" ht="36" customHeight="1" x14ac:dyDescent="0.35">
      <c r="A46" s="123"/>
      <c r="B46" s="123"/>
      <c r="C46" s="130" t="s">
        <v>27</v>
      </c>
      <c r="D46" s="100"/>
      <c r="E46" s="131">
        <f t="shared" ref="E46:G46" si="17">SUM(E47:E50)</f>
        <v>593444</v>
      </c>
      <c r="F46" s="132">
        <f t="shared" si="17"/>
        <v>255399</v>
      </c>
      <c r="G46" s="132">
        <f t="shared" si="17"/>
        <v>443551</v>
      </c>
      <c r="H46" s="132">
        <f>SUM(H47:H50)</f>
        <v>-86358</v>
      </c>
      <c r="I46" s="132">
        <v>-19781</v>
      </c>
      <c r="J46" s="132">
        <v>442381</v>
      </c>
      <c r="K46" s="132">
        <v>-80261</v>
      </c>
      <c r="L46" s="132">
        <v>377868</v>
      </c>
      <c r="M46" s="132">
        <v>283783</v>
      </c>
      <c r="N46" s="129"/>
      <c r="O46" s="168"/>
      <c r="P46" s="168"/>
      <c r="Q46" s="168"/>
      <c r="R46" s="168"/>
      <c r="S46" s="108"/>
      <c r="T46" s="168"/>
      <c r="U46" s="168"/>
      <c r="V46" s="168"/>
      <c r="W46" s="168"/>
    </row>
    <row r="47" spans="1:26" ht="36" customHeight="1" x14ac:dyDescent="0.35">
      <c r="A47" s="123"/>
      <c r="B47" s="123"/>
      <c r="C47" s="123"/>
      <c r="D47" s="133" t="s">
        <v>15</v>
      </c>
      <c r="E47" s="127">
        <v>0</v>
      </c>
      <c r="F47" s="128">
        <f>'[1]change 2011 (RECONCILE)'!$C24</f>
        <v>0</v>
      </c>
      <c r="G47" s="128">
        <f>'[2]change 2012'!$C24</f>
        <v>0</v>
      </c>
      <c r="H47" s="128">
        <f>'[3]change 2014 RecRE'!C24</f>
        <v>0</v>
      </c>
      <c r="I47" s="128">
        <v>0</v>
      </c>
      <c r="J47" s="128">
        <v>0</v>
      </c>
      <c r="K47" s="128">
        <v>0</v>
      </c>
      <c r="L47" s="128">
        <v>0</v>
      </c>
      <c r="M47" s="128">
        <v>0</v>
      </c>
      <c r="N47" s="129"/>
      <c r="O47" s="144"/>
      <c r="P47" s="144"/>
      <c r="Q47" s="144"/>
      <c r="R47" s="144"/>
      <c r="S47" s="108"/>
      <c r="T47" s="144"/>
      <c r="U47" s="144"/>
      <c r="V47" s="144"/>
      <c r="W47" s="144"/>
    </row>
    <row r="48" spans="1:26" ht="36" customHeight="1" x14ac:dyDescent="0.35">
      <c r="A48" s="123"/>
      <c r="B48" s="123"/>
      <c r="C48" s="123"/>
      <c r="D48" s="133" t="s">
        <v>16</v>
      </c>
      <c r="E48" s="127">
        <v>0</v>
      </c>
      <c r="F48" s="128">
        <f>'[1]change 2011 (RECONCILE)'!$C25</f>
        <v>0</v>
      </c>
      <c r="G48" s="128">
        <f>'[2]change 2012'!$C25</f>
        <v>0</v>
      </c>
      <c r="H48" s="128">
        <f>'[3]change 2014 RecRE'!C25</f>
        <v>0</v>
      </c>
      <c r="I48" s="128">
        <v>0</v>
      </c>
      <c r="J48" s="128">
        <v>0</v>
      </c>
      <c r="K48" s="128">
        <v>0</v>
      </c>
      <c r="L48" s="128">
        <v>0</v>
      </c>
      <c r="M48" s="128">
        <v>0</v>
      </c>
      <c r="N48" s="129"/>
      <c r="O48" s="144"/>
      <c r="P48" s="144"/>
      <c r="Q48" s="144"/>
      <c r="R48" s="144"/>
      <c r="S48" s="108"/>
      <c r="T48" s="144"/>
      <c r="U48" s="144"/>
      <c r="V48" s="144"/>
      <c r="W48" s="144"/>
    </row>
    <row r="49" spans="1:26" ht="36" customHeight="1" x14ac:dyDescent="0.35">
      <c r="A49" s="123"/>
      <c r="B49" s="123"/>
      <c r="C49" s="123"/>
      <c r="D49" s="133" t="s">
        <v>17</v>
      </c>
      <c r="E49" s="127">
        <v>0</v>
      </c>
      <c r="F49" s="128">
        <f>'[1]change 2011 (RECONCILE)'!$C26</f>
        <v>0</v>
      </c>
      <c r="G49" s="128">
        <f>'[2]change 2012'!$C26</f>
        <v>0</v>
      </c>
      <c r="H49" s="128">
        <f>'[3]change 2014 RecRE'!C26</f>
        <v>0</v>
      </c>
      <c r="I49" s="128">
        <v>0</v>
      </c>
      <c r="J49" s="128">
        <v>0</v>
      </c>
      <c r="K49" s="128">
        <v>0</v>
      </c>
      <c r="L49" s="128">
        <v>0</v>
      </c>
      <c r="M49" s="128">
        <v>0</v>
      </c>
      <c r="N49" s="129"/>
      <c r="O49" s="144"/>
      <c r="P49" s="144"/>
      <c r="Q49" s="144"/>
      <c r="R49" s="144"/>
      <c r="S49" s="108"/>
      <c r="T49" s="144"/>
      <c r="U49" s="144"/>
      <c r="V49" s="144"/>
      <c r="W49" s="144"/>
    </row>
    <row r="50" spans="1:26" ht="36" customHeight="1" x14ac:dyDescent="0.35">
      <c r="A50" s="134"/>
      <c r="B50" s="134"/>
      <c r="C50" s="123"/>
      <c r="D50" s="133" t="s">
        <v>18</v>
      </c>
      <c r="E50" s="131">
        <v>593444</v>
      </c>
      <c r="F50" s="132">
        <f>'[1]change 2011 (RECONCILE)'!$C27</f>
        <v>255399</v>
      </c>
      <c r="G50" s="132">
        <f>'[2]change 2012'!$C27</f>
        <v>443551</v>
      </c>
      <c r="H50" s="132">
        <f>'[3]change 2014 RecRE'!C27</f>
        <v>-86358</v>
      </c>
      <c r="I50" s="132">
        <v>-19781</v>
      </c>
      <c r="J50" s="132">
        <v>442381</v>
      </c>
      <c r="K50" s="132">
        <v>-80261</v>
      </c>
      <c r="L50" s="132">
        <v>377868</v>
      </c>
      <c r="M50" s="132">
        <v>283783</v>
      </c>
      <c r="N50" s="129"/>
      <c r="O50" s="168"/>
      <c r="P50" s="168"/>
      <c r="Q50" s="168"/>
      <c r="R50" s="168"/>
      <c r="S50" s="108"/>
      <c r="T50" s="168"/>
      <c r="U50" s="168"/>
      <c r="V50" s="168"/>
      <c r="W50" s="168"/>
    </row>
    <row r="51" spans="1:26" ht="36" customHeight="1" x14ac:dyDescent="0.35">
      <c r="A51" s="123"/>
      <c r="B51" s="99" t="s">
        <v>19</v>
      </c>
      <c r="C51" s="99"/>
      <c r="D51" s="100"/>
      <c r="E51" s="124">
        <f t="shared" ref="E51:G51" si="18">SUM(E52:E54)</f>
        <v>-25659</v>
      </c>
      <c r="F51" s="125">
        <f t="shared" si="18"/>
        <v>-112038</v>
      </c>
      <c r="G51" s="125">
        <f t="shared" si="18"/>
        <v>-47966</v>
      </c>
      <c r="H51" s="125">
        <f t="shared" ref="H51" si="19">SUM(H52:H54)</f>
        <v>122359</v>
      </c>
      <c r="I51" s="125">
        <v>34969</v>
      </c>
      <c r="J51" s="125">
        <v>258595</v>
      </c>
      <c r="K51" s="125">
        <v>681707</v>
      </c>
      <c r="L51" s="125">
        <v>-344749</v>
      </c>
      <c r="M51" s="125">
        <v>174428</v>
      </c>
      <c r="N51" s="121"/>
      <c r="O51" s="122"/>
      <c r="P51" s="122"/>
      <c r="Q51" s="122"/>
      <c r="R51" s="122"/>
      <c r="S51" s="108"/>
      <c r="T51" s="122"/>
      <c r="U51" s="122"/>
      <c r="V51" s="122"/>
      <c r="W51" s="122"/>
    </row>
    <row r="52" spans="1:26" ht="36" customHeight="1" x14ac:dyDescent="0.35">
      <c r="A52" s="123"/>
      <c r="B52" s="123"/>
      <c r="C52" s="133" t="s">
        <v>20</v>
      </c>
      <c r="D52" s="100"/>
      <c r="E52" s="127">
        <v>0</v>
      </c>
      <c r="F52" s="128">
        <f>'[1]change 2011 (RECONCILE)'!$C29</f>
        <v>0</v>
      </c>
      <c r="G52" s="128">
        <f>'[2]change 2012'!$C29</f>
        <v>0</v>
      </c>
      <c r="H52" s="128">
        <f>'[3]change 2014 RecRE'!C29</f>
        <v>0</v>
      </c>
      <c r="I52" s="128">
        <v>0</v>
      </c>
      <c r="J52" s="128">
        <v>0</v>
      </c>
      <c r="K52" s="128">
        <v>0</v>
      </c>
      <c r="L52" s="128">
        <v>0</v>
      </c>
      <c r="M52" s="128">
        <v>0</v>
      </c>
      <c r="N52" s="129"/>
      <c r="O52" s="144"/>
      <c r="P52" s="144"/>
      <c r="Q52" s="144"/>
      <c r="R52" s="144"/>
      <c r="S52" s="108"/>
      <c r="T52" s="144"/>
      <c r="U52" s="144"/>
      <c r="V52" s="144"/>
      <c r="W52" s="144"/>
    </row>
    <row r="53" spans="1:26" ht="36" customHeight="1" x14ac:dyDescent="0.35">
      <c r="A53" s="123"/>
      <c r="B53" s="123"/>
      <c r="C53" s="133" t="s">
        <v>21</v>
      </c>
      <c r="D53" s="100"/>
      <c r="E53" s="127">
        <v>0</v>
      </c>
      <c r="F53" s="128">
        <f>'[1]change 2011 (RECONCILE)'!$C30</f>
        <v>0</v>
      </c>
      <c r="G53" s="128">
        <f>'[2]change 2012'!$C30</f>
        <v>0</v>
      </c>
      <c r="H53" s="128">
        <f>'[3]change 2014 RecRE'!C30</f>
        <v>0</v>
      </c>
      <c r="I53" s="128">
        <v>0</v>
      </c>
      <c r="J53" s="128">
        <v>0</v>
      </c>
      <c r="K53" s="128">
        <v>0</v>
      </c>
      <c r="L53" s="128">
        <v>0</v>
      </c>
      <c r="M53" s="128">
        <v>0</v>
      </c>
      <c r="N53" s="129"/>
      <c r="O53" s="144"/>
      <c r="P53" s="144"/>
      <c r="Q53" s="144"/>
      <c r="R53" s="144"/>
      <c r="S53" s="108"/>
      <c r="T53" s="144"/>
      <c r="U53" s="144"/>
      <c r="V53" s="144"/>
      <c r="W53" s="144"/>
    </row>
    <row r="54" spans="1:26" ht="36" customHeight="1" x14ac:dyDescent="0.35">
      <c r="A54" s="135"/>
      <c r="B54" s="135"/>
      <c r="C54" s="133" t="s">
        <v>22</v>
      </c>
      <c r="D54" s="100"/>
      <c r="E54" s="131">
        <v>-25659</v>
      </c>
      <c r="F54" s="132">
        <f>'[1]change 2011 (RECONCILE)'!$C31</f>
        <v>-112038</v>
      </c>
      <c r="G54" s="132">
        <f>'[2]change 2012'!$C31</f>
        <v>-47966</v>
      </c>
      <c r="H54" s="132">
        <f>'[3]change 2014 RecRE'!C31</f>
        <v>122359</v>
      </c>
      <c r="I54" s="132">
        <v>34969</v>
      </c>
      <c r="J54" s="132">
        <v>258595</v>
      </c>
      <c r="K54" s="132">
        <v>681707</v>
      </c>
      <c r="L54" s="132">
        <v>-344749</v>
      </c>
      <c r="M54" s="132">
        <v>174428</v>
      </c>
      <c r="N54" s="129"/>
      <c r="O54" s="168"/>
      <c r="P54" s="168"/>
      <c r="Q54" s="168"/>
      <c r="R54" s="168"/>
      <c r="S54" s="108"/>
      <c r="T54" s="168"/>
      <c r="U54" s="168"/>
      <c r="V54" s="168"/>
      <c r="W54" s="168"/>
    </row>
    <row r="55" spans="1:26" ht="36" customHeight="1" x14ac:dyDescent="0.35">
      <c r="A55" s="123"/>
      <c r="B55" s="99" t="s">
        <v>30</v>
      </c>
      <c r="C55" s="136"/>
      <c r="D55" s="137"/>
      <c r="E55" s="139">
        <v>0</v>
      </c>
      <c r="F55" s="140">
        <f>'[1]change 2011 (RECONCILE)'!$C32</f>
        <v>0</v>
      </c>
      <c r="G55" s="140">
        <f>'[2]change 2012'!$C32</f>
        <v>0</v>
      </c>
      <c r="H55" s="140">
        <f>'[3]change 2014 RecRE'!C32</f>
        <v>0</v>
      </c>
      <c r="I55" s="128">
        <v>0</v>
      </c>
      <c r="J55" s="128">
        <v>0</v>
      </c>
      <c r="K55" s="128">
        <v>0</v>
      </c>
      <c r="L55" s="128">
        <v>0</v>
      </c>
      <c r="M55" s="128">
        <v>0</v>
      </c>
      <c r="N55" s="129"/>
      <c r="O55" s="144"/>
      <c r="P55" s="144"/>
      <c r="Q55" s="144"/>
      <c r="R55" s="144"/>
      <c r="S55" s="108"/>
      <c r="T55" s="144"/>
      <c r="U55" s="144"/>
      <c r="V55" s="144"/>
      <c r="W55" s="144"/>
    </row>
    <row r="56" spans="1:26" ht="36" customHeight="1" x14ac:dyDescent="0.35">
      <c r="A56" s="123"/>
      <c r="B56" s="138" t="s">
        <v>23</v>
      </c>
      <c r="C56" s="136"/>
      <c r="D56" s="137"/>
      <c r="E56" s="139">
        <v>0</v>
      </c>
      <c r="F56" s="140">
        <f>'[1]change 2011 (RECONCILE)'!$C33</f>
        <v>0</v>
      </c>
      <c r="G56" s="140">
        <f>'[2]change 2012'!$C33</f>
        <v>0</v>
      </c>
      <c r="H56" s="140">
        <f>'[3]change 2014 RecRE'!C33</f>
        <v>0</v>
      </c>
      <c r="I56" s="128">
        <v>0</v>
      </c>
      <c r="J56" s="128">
        <v>0</v>
      </c>
      <c r="K56" s="128">
        <v>0</v>
      </c>
      <c r="L56" s="128">
        <v>0</v>
      </c>
      <c r="M56" s="128">
        <v>0</v>
      </c>
      <c r="N56" s="129"/>
      <c r="O56" s="144"/>
      <c r="P56" s="144"/>
      <c r="Q56" s="144"/>
      <c r="R56" s="144"/>
      <c r="S56" s="108"/>
      <c r="T56" s="144"/>
      <c r="U56" s="144"/>
      <c r="V56" s="144"/>
      <c r="W56" s="144"/>
    </row>
    <row r="57" spans="1:26" ht="36" customHeight="1" x14ac:dyDescent="0.35">
      <c r="A57" s="123"/>
      <c r="B57" s="141" t="s">
        <v>34</v>
      </c>
      <c r="C57" s="136"/>
      <c r="D57" s="137"/>
      <c r="E57" s="124">
        <v>21368</v>
      </c>
      <c r="F57" s="125">
        <f>'[1]change 2011 (RECONCILE)'!$C34+'[1]change 2011 (RECONCILE)'!$C$35</f>
        <v>244637</v>
      </c>
      <c r="G57" s="125">
        <f>'[2]change 2012'!$C34+'[2]change 2012'!$C$35</f>
        <v>-158985</v>
      </c>
      <c r="H57" s="125">
        <f>'[3]change 2014 RecRE'!$C$34+'[3]change 2014 RecRE'!$C$35</f>
        <v>14768</v>
      </c>
      <c r="I57" s="125">
        <v>-5761</v>
      </c>
      <c r="J57" s="125">
        <v>-1020</v>
      </c>
      <c r="K57" s="125">
        <v>215234</v>
      </c>
      <c r="L57" s="125">
        <v>-59948</v>
      </c>
      <c r="M57" s="125">
        <v>90794</v>
      </c>
      <c r="N57" s="121"/>
      <c r="O57" s="122"/>
      <c r="P57" s="122"/>
      <c r="Q57" s="122"/>
      <c r="R57" s="122"/>
      <c r="S57" s="108"/>
      <c r="T57" s="122"/>
      <c r="U57" s="122"/>
      <c r="V57" s="122"/>
      <c r="W57" s="122"/>
    </row>
    <row r="58" spans="1:26" s="146" customFormat="1" ht="12" customHeight="1" x14ac:dyDescent="0.35">
      <c r="A58" s="151"/>
      <c r="B58" s="152"/>
      <c r="C58" s="153"/>
      <c r="D58" s="154"/>
      <c r="E58" s="139"/>
      <c r="F58" s="140"/>
      <c r="G58" s="140"/>
      <c r="H58" s="140"/>
      <c r="I58" s="140">
        <v>0</v>
      </c>
      <c r="J58" s="140">
        <v>0</v>
      </c>
      <c r="K58" s="140">
        <v>0</v>
      </c>
      <c r="L58" s="140">
        <v>0</v>
      </c>
      <c r="M58" s="140">
        <v>0</v>
      </c>
      <c r="N58" s="155"/>
      <c r="O58" s="155"/>
      <c r="P58" s="155"/>
      <c r="Q58" s="155"/>
      <c r="R58" s="155"/>
      <c r="S58" s="145"/>
      <c r="T58" s="155"/>
      <c r="U58" s="155"/>
      <c r="V58" s="155"/>
      <c r="W58" s="155"/>
      <c r="X58" s="169"/>
      <c r="Y58" s="169"/>
      <c r="Z58" s="169"/>
    </row>
    <row r="59" spans="1:26" ht="36" customHeight="1" x14ac:dyDescent="0.35">
      <c r="A59" s="156" t="s">
        <v>31</v>
      </c>
      <c r="B59" s="156"/>
      <c r="C59" s="157"/>
      <c r="D59" s="157"/>
      <c r="E59" s="158">
        <f t="shared" ref="E59:G59" si="20">E13-E36</f>
        <v>-128805</v>
      </c>
      <c r="F59" s="159">
        <f t="shared" si="20"/>
        <v>-318892</v>
      </c>
      <c r="G59" s="159">
        <f t="shared" si="20"/>
        <v>-274517</v>
      </c>
      <c r="H59" s="159">
        <f t="shared" ref="H59" si="21">H13-H36</f>
        <v>-339870</v>
      </c>
      <c r="I59" s="159">
        <v>232558</v>
      </c>
      <c r="J59" s="159">
        <v>-183685</v>
      </c>
      <c r="K59" s="159">
        <v>-372930</v>
      </c>
      <c r="L59" s="159">
        <v>-171808</v>
      </c>
      <c r="M59" s="159">
        <v>-406463</v>
      </c>
      <c r="N59" s="121"/>
      <c r="O59" s="122"/>
      <c r="P59" s="122"/>
      <c r="Q59" s="122"/>
      <c r="R59" s="122"/>
      <c r="S59" s="108"/>
      <c r="T59" s="122"/>
      <c r="U59" s="122"/>
      <c r="V59" s="122"/>
      <c r="W59" s="122"/>
    </row>
    <row r="60" spans="1:26" ht="38.25" customHeight="1" x14ac:dyDescent="0.35">
      <c r="A60" s="105" t="s">
        <v>25</v>
      </c>
      <c r="B60" s="123"/>
      <c r="C60" s="123"/>
      <c r="D60" s="123"/>
      <c r="E60" s="132">
        <f t="shared" ref="E60:G60" si="22">E11-E59</f>
        <v>0</v>
      </c>
      <c r="F60" s="132">
        <f t="shared" si="22"/>
        <v>0</v>
      </c>
      <c r="G60" s="132">
        <f t="shared" si="22"/>
        <v>0</v>
      </c>
      <c r="H60" s="132">
        <f t="shared" ref="H60" si="23">H11-H59</f>
        <v>0</v>
      </c>
      <c r="I60" s="132">
        <v>0</v>
      </c>
      <c r="J60" s="132">
        <v>0</v>
      </c>
      <c r="K60" s="132">
        <v>0</v>
      </c>
      <c r="L60" s="132">
        <v>0</v>
      </c>
      <c r="M60" s="132">
        <v>0</v>
      </c>
      <c r="N60" s="129"/>
      <c r="O60" s="168"/>
      <c r="P60" s="168"/>
      <c r="Q60" s="168"/>
      <c r="R60" s="168"/>
      <c r="S60" s="108"/>
      <c r="T60" s="168"/>
      <c r="U60" s="168"/>
      <c r="V60" s="168"/>
      <c r="W60" s="168"/>
    </row>
    <row r="61" spans="1:26" ht="24.95" customHeight="1" x14ac:dyDescent="0.35"/>
  </sheetData>
  <mergeCells count="5">
    <mergeCell ref="A5:D5"/>
    <mergeCell ref="A1:L1"/>
    <mergeCell ref="A3:M3"/>
    <mergeCell ref="T4:W4"/>
    <mergeCell ref="O4:R4"/>
  </mergeCells>
  <phoneticPr fontId="0" type="noConversion"/>
  <printOptions horizontalCentered="1"/>
  <pageMargins left="7.874015748031496E-2" right="0.19685039370078741" top="0.70866141732283472" bottom="0.39370078740157483" header="0" footer="0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8" sqref="C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2021-02-18T10:46:31Z</cp:lastPrinted>
  <dcterms:created xsi:type="dcterms:W3CDTF">2009-03-21T10:21:09Z</dcterms:created>
  <dcterms:modified xsi:type="dcterms:W3CDTF">2021-03-24T06:31:50Z</dcterms:modified>
</cp:coreProperties>
</file>